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8" windowWidth="15192" windowHeight="7680"/>
  </bookViews>
  <sheets>
    <sheet name="ABX1 26 Distribution Rpt" sheetId="1" r:id="rId1"/>
  </sheets>
  <externalReferences>
    <externalReference r:id="rId2"/>
  </externalReferences>
  <definedNames>
    <definedName name="\b">#N/A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g" localSheetId="0">#REF!</definedName>
    <definedName name="\g">#REF!</definedName>
    <definedName name="\n" localSheetId="0">#REF!</definedName>
    <definedName name="\n">#REF!</definedName>
    <definedName name="\p" localSheetId="0">#REF!</definedName>
    <definedName name="\p">#REF!</definedName>
    <definedName name="\r">#N/A</definedName>
    <definedName name="\t" localSheetId="0">#REF!</definedName>
    <definedName name="\t">#REF!</definedName>
    <definedName name="\z" localSheetId="0">#REF!</definedName>
    <definedName name="\z">#REF!</definedName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4" localSheetId="0">#REF!</definedName>
    <definedName name="_4">#REF!</definedName>
    <definedName name="_5" localSheetId="0">#REF!</definedName>
    <definedName name="_5">#REF!</definedName>
    <definedName name="_6" localSheetId="0">#REF!</definedName>
    <definedName name="_6">#REF!</definedName>
    <definedName name="_7" localSheetId="0">#REF!</definedName>
    <definedName name="_7">#REF!</definedName>
    <definedName name="_B">#N/A</definedName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Order1" hidden="1">255</definedName>
    <definedName name="_PMT8">#N/A</definedName>
    <definedName name="_Sort" localSheetId="0" hidden="1">#REF!</definedName>
    <definedName name="_Sort" hidden="1">#REF!</definedName>
    <definedName name="ADDE">#N/A</definedName>
    <definedName name="ADJINC">#N/A</definedName>
    <definedName name="CASHBAL">#N/A</definedName>
    <definedName name="CHVHACT" localSheetId="0">#REF!</definedName>
    <definedName name="CHVHACT">#REF!</definedName>
    <definedName name="CTR">#N/A</definedName>
    <definedName name="D" localSheetId="0">#REF!</definedName>
    <definedName name="D">#REF!</definedName>
    <definedName name="DD" localSheetId="0">#REF!</definedName>
    <definedName name="DD">#REF!</definedName>
    <definedName name="DEBTCAP">#N/A</definedName>
    <definedName name="DI" localSheetId="0">#REF!</definedName>
    <definedName name="DI">#REF!</definedName>
    <definedName name="DIEGUITOCT" localSheetId="0">#REF!</definedName>
    <definedName name="DIEGUITOCT">#REF!</definedName>
    <definedName name="DOWN" localSheetId="0">#REF!</definedName>
    <definedName name="DOWN">#REF!</definedName>
    <definedName name="DOWN_" localSheetId="0">#REF!</definedName>
    <definedName name="DOWN_">#REF!</definedName>
    <definedName name="DOWNONE">#N/A</definedName>
    <definedName name="HTML_CodePage" hidden="1">1252</definedName>
    <definedName name="HTML_Control" hidden="1">{"'503001'!$H$43"}</definedName>
    <definedName name="HTML_Description" hidden="1">""</definedName>
    <definedName name="HTML_Email" hidden="1">""</definedName>
    <definedName name="HTML_Header" hidden="1">"503001"</definedName>
    <definedName name="HTML_LastUpdate" hidden="1">"7/20/99"</definedName>
    <definedName name="HTML_LineAfter" hidden="1">FALSE</definedName>
    <definedName name="HTML_LineBefore" hidden="1">FALSE</definedName>
    <definedName name="HTML_Name" hidden="1">"County of San Diego"</definedName>
    <definedName name="HTML_OBDlg2" hidden="1">TRUE</definedName>
    <definedName name="HTML_OBDlg4" hidden="1">TRUE</definedName>
    <definedName name="HTML_OS" hidden="1">0</definedName>
    <definedName name="HTML_PathFile" hidden="1">"C:\MyHTML.htm"</definedName>
    <definedName name="HTML_Title" hidden="1">"PYMNTS99"</definedName>
    <definedName name="JULIANCT" localSheetId="0">#REF!</definedName>
    <definedName name="JULIANCT">#REF!</definedName>
    <definedName name="LAB">#N/A</definedName>
    <definedName name="MAIN" localSheetId="0">#REF!</definedName>
    <definedName name="MAIN">#REF!</definedName>
    <definedName name="MENU1" localSheetId="0">#REF!</definedName>
    <definedName name="MENU1">#REF!</definedName>
    <definedName name="MENU2" localSheetId="0">#REF!</definedName>
    <definedName name="MENU2">#REF!</definedName>
    <definedName name="MENU3" localSheetId="0">#REF!</definedName>
    <definedName name="MENU3">#REF!</definedName>
    <definedName name="PAGES" localSheetId="0">#REF!</definedName>
    <definedName name="PAGES">#REF!</definedName>
    <definedName name="PAYMENT">#N/A</definedName>
    <definedName name="_xlnm.Print_Area" localSheetId="0">'ABX1 26 Distribution Rpt'!$A$1:$T$54</definedName>
    <definedName name="_xlnm.Print_Area">#REF!</definedName>
    <definedName name="Print_Area_MI" localSheetId="0">#REF!</definedName>
    <definedName name="Print_Area_MI">#REF!</definedName>
    <definedName name="_xlnm.Print_Titles" localSheetId="0">'ABX1 26 Distribution Rpt'!$A:$B</definedName>
    <definedName name="PRNTNAM">#N/A</definedName>
    <definedName name="Q" localSheetId="0">#REF!</definedName>
    <definedName name="Q">#REF!</definedName>
    <definedName name="RMASTR">#N/A</definedName>
    <definedName name="SRV">'[1]60476 (B)'!$B$3:$H$42</definedName>
    <definedName name="SUPP619">#N/A</definedName>
    <definedName name="SWEETWATER" localSheetId="0">#REF!</definedName>
    <definedName name="SWEETWATER">#REF!</definedName>
    <definedName name="TAXBYCITY" localSheetId="0">#REF!</definedName>
    <definedName name="TAXBYCITY">#REF!</definedName>
    <definedName name="UpperSD">#N/A</definedName>
  </definedNames>
  <calcPr calcId="145621"/>
</workbook>
</file>

<file path=xl/calcChain.xml><?xml version="1.0" encoding="utf-8"?>
<calcChain xmlns="http://schemas.openxmlformats.org/spreadsheetml/2006/main">
  <c r="T50" i="1" l="1"/>
  <c r="T48" i="1"/>
  <c r="T47" i="1"/>
  <c r="T46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D52" i="1"/>
  <c r="T45" i="1"/>
  <c r="C40" i="1"/>
  <c r="T38" i="1"/>
  <c r="T37" i="1"/>
  <c r="T36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S40" i="1"/>
  <c r="Q40" i="1"/>
  <c r="O40" i="1"/>
  <c r="M40" i="1"/>
  <c r="K40" i="1"/>
  <c r="I40" i="1"/>
  <c r="G40" i="1"/>
  <c r="E40" i="1"/>
  <c r="T13" i="1"/>
  <c r="S14" i="1"/>
  <c r="S16" i="1" s="1"/>
  <c r="S42" i="1" s="1"/>
  <c r="S54" i="1" s="1"/>
  <c r="R14" i="1"/>
  <c r="R16" i="1" s="1"/>
  <c r="Q14" i="1"/>
  <c r="Q16" i="1" s="1"/>
  <c r="P14" i="1"/>
  <c r="P16" i="1" s="1"/>
  <c r="O14" i="1"/>
  <c r="O16" i="1" s="1"/>
  <c r="O42" i="1" s="1"/>
  <c r="O54" i="1" s="1"/>
  <c r="N14" i="1"/>
  <c r="N16" i="1" s="1"/>
  <c r="M14" i="1"/>
  <c r="M16" i="1" s="1"/>
  <c r="M42" i="1" s="1"/>
  <c r="L14" i="1"/>
  <c r="L16" i="1" s="1"/>
  <c r="K14" i="1"/>
  <c r="K16" i="1" s="1"/>
  <c r="K42" i="1" s="1"/>
  <c r="K54" i="1" s="1"/>
  <c r="J14" i="1"/>
  <c r="J16" i="1" s="1"/>
  <c r="I14" i="1"/>
  <c r="I16" i="1" s="1"/>
  <c r="H14" i="1"/>
  <c r="H16" i="1" s="1"/>
  <c r="G14" i="1"/>
  <c r="G16" i="1" s="1"/>
  <c r="G42" i="1" s="1"/>
  <c r="G54" i="1" s="1"/>
  <c r="F14" i="1"/>
  <c r="F16" i="1" s="1"/>
  <c r="E14" i="1"/>
  <c r="E16" i="1" s="1"/>
  <c r="E42" i="1" s="1"/>
  <c r="D14" i="1"/>
  <c r="D16" i="1" s="1"/>
  <c r="C14" i="1"/>
  <c r="C16" i="1" s="1"/>
  <c r="T9" i="1"/>
  <c r="M54" i="1" l="1"/>
  <c r="Q42" i="1"/>
  <c r="Q54" i="1" s="1"/>
  <c r="I42" i="1"/>
  <c r="I54" i="1" s="1"/>
  <c r="E52" i="1"/>
  <c r="E54" i="1" s="1"/>
  <c r="C42" i="1"/>
  <c r="T16" i="1"/>
  <c r="D40" i="1"/>
  <c r="D42" i="1" s="1"/>
  <c r="D54" i="1" s="1"/>
  <c r="F40" i="1"/>
  <c r="F42" i="1" s="1"/>
  <c r="F54" i="1" s="1"/>
  <c r="H40" i="1"/>
  <c r="H42" i="1" s="1"/>
  <c r="H54" i="1" s="1"/>
  <c r="J40" i="1"/>
  <c r="J42" i="1" s="1"/>
  <c r="J54" i="1" s="1"/>
  <c r="L40" i="1"/>
  <c r="L42" i="1" s="1"/>
  <c r="L54" i="1" s="1"/>
  <c r="N40" i="1"/>
  <c r="N42" i="1" s="1"/>
  <c r="N54" i="1" s="1"/>
  <c r="P40" i="1"/>
  <c r="P42" i="1" s="1"/>
  <c r="P54" i="1" s="1"/>
  <c r="R40" i="1"/>
  <c r="R42" i="1" s="1"/>
  <c r="R54" i="1" s="1"/>
  <c r="C52" i="1"/>
  <c r="T12" i="1"/>
  <c r="T20" i="1"/>
  <c r="T52" i="1" l="1"/>
  <c r="T49" i="1"/>
  <c r="T14" i="1"/>
  <c r="C54" i="1"/>
  <c r="T40" i="1"/>
  <c r="T42" i="1" s="1"/>
  <c r="T54" i="1" s="1"/>
</calcChain>
</file>

<file path=xl/sharedStrings.xml><?xml version="1.0" encoding="utf-8"?>
<sst xmlns="http://schemas.openxmlformats.org/spreadsheetml/2006/main" count="91" uniqueCount="59">
  <si>
    <t>County of San Diego</t>
  </si>
  <si>
    <r>
      <rPr>
        <b/>
        <u/>
        <sz val="11"/>
        <color theme="1"/>
        <rFont val="Arial"/>
        <family val="2"/>
      </rPr>
      <t>Estimated</t>
    </r>
    <r>
      <rPr>
        <b/>
        <sz val="11"/>
        <color theme="1"/>
        <rFont val="Arial"/>
        <family val="2"/>
      </rPr>
      <t xml:space="preserve"> Redevelopment Property Tax Trust Fund Allocations &amp; Distribution for January 2, 2013  </t>
    </r>
  </si>
  <si>
    <t>Covering Period June 2012 through December 2012 Apportionment</t>
  </si>
  <si>
    <t>Successor Agency</t>
  </si>
  <si>
    <t>Redevelopment Property Tax Trust Fund (RPTTF) Activity</t>
  </si>
  <si>
    <t>for</t>
  </si>
  <si>
    <t>Carlsbad RDA</t>
  </si>
  <si>
    <t>Chula Vista RDA</t>
  </si>
  <si>
    <t>Coronado RDA</t>
  </si>
  <si>
    <t>El Cajon RDA</t>
  </si>
  <si>
    <t>Escondido RDA</t>
  </si>
  <si>
    <t>Imperial Beach RDA</t>
  </si>
  <si>
    <t>La Mesa RDA</t>
  </si>
  <si>
    <t>Lemon Grove RDA</t>
  </si>
  <si>
    <t>National City RDA</t>
  </si>
  <si>
    <t>Oceanside RDA</t>
  </si>
  <si>
    <t>City of 
San Diego RDA</t>
  </si>
  <si>
    <t>San Marcos RDA</t>
  </si>
  <si>
    <t>Santee RDA</t>
  </si>
  <si>
    <t>Poway RDA</t>
  </si>
  <si>
    <t>Solana Beach RDA</t>
  </si>
  <si>
    <t>Vista RDA</t>
  </si>
  <si>
    <t>County of 
San Diego RDA</t>
  </si>
  <si>
    <t>COUNTYWIDE
TOTAL</t>
  </si>
  <si>
    <r>
      <t xml:space="preserve">RPTTF </t>
    </r>
    <r>
      <rPr>
        <i/>
        <u/>
        <sz val="11"/>
        <color theme="1"/>
        <rFont val="Arial"/>
        <family val="2"/>
      </rPr>
      <t>Estimated</t>
    </r>
    <r>
      <rPr>
        <sz val="11"/>
        <color theme="1"/>
        <rFont val="Arial"/>
        <family val="2"/>
      </rPr>
      <t xml:space="preserve"> Available Balance</t>
    </r>
    <r>
      <rPr>
        <sz val="8"/>
        <color theme="1"/>
        <rFont val="Arial"/>
        <family val="2"/>
      </rPr>
      <t xml:space="preserve"> </t>
    </r>
  </si>
  <si>
    <t xml:space="preserve">Less: </t>
  </si>
  <si>
    <r>
      <t xml:space="preserve">Administrative Fees to County Auditor-Controller </t>
    </r>
    <r>
      <rPr>
        <sz val="8"/>
        <color theme="1"/>
        <rFont val="Arial"/>
        <family val="2"/>
      </rPr>
      <t>(H&amp;S Code 34182 )</t>
    </r>
  </si>
  <si>
    <r>
      <t xml:space="preserve">SB2557 Property Tax Admin Fee </t>
    </r>
    <r>
      <rPr>
        <sz val="8"/>
        <color theme="1"/>
        <rFont val="Arial"/>
        <family val="2"/>
      </rPr>
      <t>(R&amp;T Code 95.3)</t>
    </r>
  </si>
  <si>
    <t xml:space="preserve">     Subtotal</t>
  </si>
  <si>
    <t>RPTTF Available Balance</t>
  </si>
  <si>
    <t>H&amp;S Code 34183 Distributions</t>
  </si>
  <si>
    <t>City Pass-through Payments</t>
  </si>
  <si>
    <t>County Pass-through Payments</t>
  </si>
  <si>
    <t>Special District Pass-through Payments</t>
  </si>
  <si>
    <r>
      <t>County Superintendent of Schools -</t>
    </r>
    <r>
      <rPr>
        <sz val="8"/>
        <color indexed="8"/>
        <rFont val="Arial"/>
        <family val="2"/>
      </rPr>
      <t xml:space="preserve"> Tax Portion (19%)</t>
    </r>
  </si>
  <si>
    <r>
      <t xml:space="preserve">County Superintendent of Schools - </t>
    </r>
    <r>
      <rPr>
        <sz val="8"/>
        <color indexed="8"/>
        <rFont val="Arial"/>
        <family val="2"/>
      </rPr>
      <t>Facilities Portion (81%)</t>
    </r>
  </si>
  <si>
    <r>
      <t xml:space="preserve">County Superintendent of Schools - </t>
    </r>
    <r>
      <rPr>
        <sz val="8"/>
        <color indexed="8"/>
        <rFont val="Arial"/>
        <family val="2"/>
      </rPr>
      <t>(H&amp;S Code 33401)</t>
    </r>
  </si>
  <si>
    <r>
      <t xml:space="preserve">County Superintendent of Schools - </t>
    </r>
    <r>
      <rPr>
        <sz val="8"/>
        <color indexed="8"/>
        <rFont val="Arial"/>
        <family val="2"/>
      </rPr>
      <t>(H&amp;S Code 33676)</t>
    </r>
  </si>
  <si>
    <r>
      <t xml:space="preserve">K-12 School Pass-through Payments - </t>
    </r>
    <r>
      <rPr>
        <sz val="8"/>
        <color indexed="8"/>
        <rFont val="Arial"/>
        <family val="2"/>
      </rPr>
      <t>Tax Portion (43.3%)</t>
    </r>
  </si>
  <si>
    <r>
      <t>K-12 School Pass-through Payments -</t>
    </r>
    <r>
      <rPr>
        <sz val="8"/>
        <color indexed="8"/>
        <rFont val="Arial"/>
        <family val="2"/>
      </rPr>
      <t xml:space="preserve"> Facilities Portion (56.7%)</t>
    </r>
  </si>
  <si>
    <r>
      <t>K-12 School Pass-through Payments -</t>
    </r>
    <r>
      <rPr>
        <sz val="8"/>
        <color indexed="8"/>
        <rFont val="Arial"/>
        <family val="2"/>
      </rPr>
      <t xml:space="preserve"> (H&amp;S Code 33401)</t>
    </r>
  </si>
  <si>
    <r>
      <t>K-12 School Pass-through Payments -</t>
    </r>
    <r>
      <rPr>
        <sz val="8"/>
        <color indexed="8"/>
        <rFont val="Arial"/>
        <family val="2"/>
      </rPr>
      <t xml:space="preserve"> (H&amp;S Code 33676)</t>
    </r>
  </si>
  <si>
    <r>
      <t xml:space="preserve">Community College Pass-through Payments - </t>
    </r>
    <r>
      <rPr>
        <sz val="8"/>
        <color indexed="8"/>
        <rFont val="Arial"/>
        <family val="2"/>
      </rPr>
      <t>Tax Portion (47.5%)</t>
    </r>
  </si>
  <si>
    <r>
      <t xml:space="preserve">Community College Pass-through Payments - </t>
    </r>
    <r>
      <rPr>
        <sz val="8"/>
        <color indexed="8"/>
        <rFont val="Arial"/>
        <family val="2"/>
      </rPr>
      <t>Facilities Portion (52.5%)</t>
    </r>
  </si>
  <si>
    <r>
      <t xml:space="preserve">Community College Pass-through Payments - </t>
    </r>
    <r>
      <rPr>
        <sz val="8"/>
        <color indexed="8"/>
        <rFont val="Arial"/>
        <family val="2"/>
      </rPr>
      <t>(H&amp;S Code 33401)</t>
    </r>
  </si>
  <si>
    <r>
      <t xml:space="preserve">Community College Pass-through Payments - </t>
    </r>
    <r>
      <rPr>
        <sz val="8"/>
        <color indexed="8"/>
        <rFont val="Arial"/>
        <family val="2"/>
      </rPr>
      <t>(H&amp;S Code 33676)</t>
    </r>
  </si>
  <si>
    <r>
      <t>ROPS Enforceable Obligations Payable from Property Taxes</t>
    </r>
    <r>
      <rPr>
        <vertAlign val="superscript"/>
        <sz val="11"/>
        <color theme="1"/>
        <rFont val="Arial"/>
        <family val="2"/>
      </rPr>
      <t/>
    </r>
  </si>
  <si>
    <t>Successor Agency Administrative Cost Allowance</t>
  </si>
  <si>
    <t>SCO Invoices for Audit and Oversight</t>
  </si>
  <si>
    <t>H&amp;S Code 34183 Distribution Totals</t>
  </si>
  <si>
    <t>Residual Balance</t>
  </si>
  <si>
    <t>Residual Distributions</t>
  </si>
  <si>
    <t>Residual Balance to Cities</t>
  </si>
  <si>
    <t>Residual Balance to Counties</t>
  </si>
  <si>
    <t>Residual Balance to Special Districts</t>
  </si>
  <si>
    <t>Residual Balance to County Superintendent of Schools</t>
  </si>
  <si>
    <t>Residual Balance to K-12 Schools</t>
  </si>
  <si>
    <t>Residual Balance to Community Colleges</t>
  </si>
  <si>
    <t>RPTTF Ending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</si>
</sst>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i/>
      <sz val="11"/>
      <color theme="1"/>
      <name val="Arial"/>
      <family val="2"/>
    </font>
    <font>
      <i/>
      <u/>
      <sz val="11"/>
      <color theme="1"/>
      <name val="Arial"/>
      <family val="2"/>
    </font>
    <font>
      <sz val="8"/>
      <color theme="1"/>
      <name val="Arial"/>
      <family val="2"/>
    </font>
    <font>
      <sz val="11"/>
      <color indexed="8"/>
      <name val="Arial"/>
      <family val="2"/>
    </font>
    <font>
      <sz val="11"/>
      <color indexed="23"/>
      <name val="Arial"/>
      <family val="2"/>
    </font>
    <font>
      <sz val="8"/>
      <color indexed="8"/>
      <name val="Arial"/>
      <family val="2"/>
    </font>
    <font>
      <vertAlign val="superscript"/>
      <sz val="11"/>
      <color theme="1"/>
      <name val="Arial"/>
      <family val="2"/>
    </font>
    <font>
      <sz val="6"/>
      <color theme="1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/>
    <xf numFmtId="0" fontId="0" fillId="0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44" fontId="8" fillId="3" borderId="0" xfId="2" applyNumberFormat="1" applyFont="1" applyFill="1"/>
    <xf numFmtId="44" fontId="7" fillId="0" borderId="0" xfId="1" applyNumberFormat="1" applyFont="1"/>
    <xf numFmtId="44" fontId="0" fillId="0" borderId="0" xfId="0" applyNumberFormat="1"/>
    <xf numFmtId="43" fontId="8" fillId="0" borderId="0" xfId="1" applyFont="1"/>
    <xf numFmtId="44" fontId="8" fillId="0" borderId="0" xfId="1" applyNumberFormat="1" applyFont="1"/>
    <xf numFmtId="44" fontId="7" fillId="3" borderId="0" xfId="1" applyNumberFormat="1" applyFont="1" applyFill="1"/>
    <xf numFmtId="44" fontId="7" fillId="3" borderId="2" xfId="1" applyNumberFormat="1" applyFont="1" applyFill="1" applyBorder="1"/>
    <xf numFmtId="164" fontId="7" fillId="0" borderId="0" xfId="1" applyNumberFormat="1" applyFont="1"/>
    <xf numFmtId="0" fontId="0" fillId="0" borderId="0" xfId="0" applyAlignment="1">
      <alignment horizontal="left" vertical="top"/>
    </xf>
    <xf numFmtId="43" fontId="0" fillId="0" borderId="0" xfId="1" applyFont="1"/>
    <xf numFmtId="43" fontId="8" fillId="0" borderId="0" xfId="1" applyNumberFormat="1" applyFont="1"/>
    <xf numFmtId="43" fontId="8" fillId="0" borderId="0" xfId="1" applyFont="1" applyBorder="1"/>
    <xf numFmtId="164" fontId="8" fillId="0" borderId="1" xfId="1" applyNumberFormat="1" applyFont="1" applyBorder="1"/>
    <xf numFmtId="43" fontId="8" fillId="0" borderId="1" xfId="1" applyNumberFormat="1" applyFont="1" applyBorder="1"/>
    <xf numFmtId="44" fontId="8" fillId="0" borderId="1" xfId="1" applyNumberFormat="1" applyFont="1" applyBorder="1"/>
    <xf numFmtId="0" fontId="0" fillId="0" borderId="0" xfId="0" applyAlignment="1"/>
    <xf numFmtId="44" fontId="7" fillId="4" borderId="0" xfId="2" applyFont="1" applyFill="1" applyAlignment="1"/>
    <xf numFmtId="43" fontId="7" fillId="0" borderId="0" xfId="1" applyFont="1"/>
    <xf numFmtId="44" fontId="7" fillId="3" borderId="2" xfId="2" applyFont="1" applyFill="1" applyBorder="1"/>
    <xf numFmtId="43" fontId="8" fillId="0" borderId="1" xfId="1" applyFont="1" applyBorder="1"/>
    <xf numFmtId="44" fontId="7" fillId="4" borderId="0" xfId="2" applyFont="1" applyFill="1"/>
    <xf numFmtId="44" fontId="7" fillId="3" borderId="3" xfId="2" applyFont="1" applyFill="1" applyBorder="1"/>
    <xf numFmtId="0" fontId="11" fillId="0" borderId="0" xfId="0" applyFont="1"/>
    <xf numFmtId="0" fontId="11" fillId="0" borderId="0" xfId="0" quotePrefix="1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5">
    <cellStyle name="Comma" xfId="1" builtinId="3"/>
    <cellStyle name="Currency" xfId="2" builtinId="4"/>
    <cellStyle name="Hyperlink 2" xfId="3"/>
    <cellStyle name="Normal" xfId="0" builtinId="0"/>
    <cellStyle name="Normal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190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udcac01\vol1\HOME\PTSCRA\SYMPHONY\CRADATA\SRVBIL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RVCAGMT"/>
      <sheetName val="INVLOG99"/>
      <sheetName val="INVOICELOG00"/>
      <sheetName val="INVOICELOG01"/>
      <sheetName val="INVOICELOG02"/>
      <sheetName val="60688 (B)"/>
      <sheetName val="60677"/>
      <sheetName val="60677(b)"/>
      <sheetName val="60646"/>
      <sheetName val="60646(b)"/>
      <sheetName val="60636(b)"/>
      <sheetName val="60628"/>
      <sheetName val="60628(B)"/>
      <sheetName val="60627 (F)"/>
      <sheetName val="60627"/>
      <sheetName val="60627(B)"/>
      <sheetName val="60626(b)"/>
      <sheetName val="60625(b)"/>
      <sheetName val="60624(b)"/>
      <sheetName val="60613(b) "/>
      <sheetName val="60584 (B)"/>
      <sheetName val="60579"/>
      <sheetName val="60579 (B)"/>
      <sheetName val="60595"/>
      <sheetName val="60565 (B)"/>
      <sheetName val="60544 (B)"/>
      <sheetName val="60543"/>
      <sheetName val="60543 (B) "/>
      <sheetName val="60542"/>
      <sheetName val="60542 (B)"/>
      <sheetName val="60523"/>
      <sheetName val="60505 (B)"/>
      <sheetName val="60488 (B)"/>
      <sheetName val="60486"/>
      <sheetName val="60486  (B)"/>
      <sheetName val="60476"/>
      <sheetName val="60476 (B)"/>
      <sheetName val="60475"/>
      <sheetName val="60475 (B)"/>
      <sheetName val="60474"/>
      <sheetName val="60474 (B)"/>
      <sheetName val="60473"/>
      <sheetName val="60473 (B)"/>
      <sheetName val="60412 (B)  "/>
      <sheetName val="60394 (B) "/>
      <sheetName val="60383 (B)"/>
      <sheetName val="60382 (B)"/>
      <sheetName val="60369 (B) "/>
      <sheetName val="60366"/>
      <sheetName val="60366 (B)   "/>
      <sheetName val="60367"/>
      <sheetName val="60367 (B) "/>
      <sheetName val="60331"/>
      <sheetName val="60331  (B)"/>
      <sheetName val="60595 (B)"/>
      <sheetName val="60584 (B)    (2)"/>
      <sheetName val="INVOICELOG "/>
      <sheetName val="INVOICELOG"/>
      <sheetName val="60523 (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>
        <row r="3">
          <cell r="B3" t="str">
            <v>AUDITOR CONTROLLER - PROPERTY TAX SERVICE</v>
          </cell>
        </row>
        <row r="4">
          <cell r="B4" t="str">
            <v>ACCOUNTING SERVICE BILLING</v>
          </cell>
        </row>
        <row r="5">
          <cell r="B5" t="str">
            <v>(FOR INTERNAL USE ONLY)</v>
          </cell>
        </row>
        <row r="9">
          <cell r="B9" t="str">
            <v>Section I</v>
          </cell>
        </row>
        <row r="10">
          <cell r="B10" t="str">
            <v>REQUESTOR</v>
          </cell>
          <cell r="C10" t="str">
            <v>ORG</v>
          </cell>
          <cell r="D10" t="str">
            <v>REV ACCT</v>
          </cell>
          <cell r="E10" t="str">
            <v>DEPT</v>
          </cell>
          <cell r="F10" t="str">
            <v>HOURS/UNITS</v>
          </cell>
          <cell r="G10" t="str">
            <v>RATE</v>
          </cell>
          <cell r="H10" t="str">
            <v>COST</v>
          </cell>
        </row>
        <row r="12">
          <cell r="B12" t="str">
            <v>Center City</v>
          </cell>
          <cell r="C12">
            <v>1072</v>
          </cell>
          <cell r="D12">
            <v>9718</v>
          </cell>
          <cell r="E12" t="str">
            <v>AUDITOR</v>
          </cell>
          <cell r="F12">
            <v>67.471000000000004</v>
          </cell>
          <cell r="G12">
            <v>50</v>
          </cell>
          <cell r="H12">
            <v>3373.55</v>
          </cell>
        </row>
        <row r="13">
          <cell r="B13" t="str">
            <v xml:space="preserve"> </v>
          </cell>
        </row>
        <row r="15">
          <cell r="B15" t="str">
            <v>Regarding:</v>
          </cell>
        </row>
        <row r="16">
          <cell r="B16" t="str">
            <v>Service Billing Fee for FY 1998/99</v>
          </cell>
          <cell r="F16" t="str">
            <v>TOTAL</v>
          </cell>
          <cell r="H16">
            <v>3373.55</v>
          </cell>
        </row>
        <row r="19">
          <cell r="B19" t="str">
            <v>Section II</v>
          </cell>
        </row>
        <row r="20">
          <cell r="B20" t="str">
            <v>ADDRESS:</v>
          </cell>
        </row>
        <row r="22">
          <cell r="B22" t="str">
            <v>Centre City Development Corporation</v>
          </cell>
        </row>
        <row r="23">
          <cell r="B23" t="str">
            <v>225 Broadway, Suite 1100</v>
          </cell>
        </row>
        <row r="24">
          <cell r="B24" t="str">
            <v>San Diego, Ca 92101</v>
          </cell>
        </row>
        <row r="27">
          <cell r="B27" t="str">
            <v>ATTENTION:  Frank J. Alessi</v>
          </cell>
        </row>
        <row r="30">
          <cell r="B30" t="str">
            <v>GENERAL ACCOUNTING:</v>
          </cell>
        </row>
        <row r="32">
          <cell r="B32" t="str">
            <v>Please bill the agency shown in Section II above and use the information</v>
          </cell>
        </row>
        <row r="33">
          <cell r="B33" t="str">
            <v>in Section I for accounting purposes.</v>
          </cell>
        </row>
        <row r="35">
          <cell r="B35" t="str">
            <v>The corresponding letter and/or backup should be sent with the</v>
          </cell>
        </row>
        <row r="36">
          <cell r="B36" t="str">
            <v>original invoice to the requesting agency.  Please forward a copy of</v>
          </cell>
        </row>
        <row r="37">
          <cell r="B37" t="str">
            <v>the invoice and ensuing deposit permit to:  MS A-5  Attn: Rodger Johnson</v>
          </cell>
        </row>
        <row r="42">
          <cell r="B42" t="str">
            <v>Reviewed by</v>
          </cell>
          <cell r="E42" t="str">
            <v>Date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56"/>
  <sheetViews>
    <sheetView tabSelected="1" view="pageBreakPreview" zoomScale="85" zoomScaleNormal="100" zoomScaleSheetLayoutView="85" workbookViewId="0">
      <pane xSplit="2" ySplit="8" topLeftCell="R9" activePane="bottomRight" state="frozen"/>
      <selection pane="topRight" activeCell="C1" sqref="C1"/>
      <selection pane="bottomLeft" activeCell="A9" sqref="A9"/>
      <selection pane="bottomRight" activeCell="T9" sqref="T9"/>
    </sheetView>
  </sheetViews>
  <sheetFormatPr defaultRowHeight="13.8" x14ac:dyDescent="0.25"/>
  <cols>
    <col min="1" max="1" width="5" customWidth="1"/>
    <col min="2" max="2" width="51" customWidth="1"/>
    <col min="3" max="12" width="19.59765625" customWidth="1"/>
    <col min="13" max="13" width="20.59765625" customWidth="1"/>
    <col min="14" max="17" width="19.59765625" customWidth="1"/>
    <col min="18" max="18" width="20.8984375" customWidth="1"/>
    <col min="19" max="19" width="19.69921875" customWidth="1"/>
    <col min="20" max="20" width="21.59765625" customWidth="1"/>
  </cols>
  <sheetData>
    <row r="2" spans="1:20" ht="17.25" customHeight="1" x14ac:dyDescent="0.3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pans="1:20" ht="17.25" customHeight="1" x14ac:dyDescent="0.25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4" spans="1:20" ht="18" customHeight="1" x14ac:dyDescent="0.25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</row>
    <row r="5" spans="1:20" ht="18" customHeight="1" x14ac:dyDescent="0.2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</row>
    <row r="6" spans="1:20" ht="18" customHeight="1" x14ac:dyDescent="0.25">
      <c r="A6" s="1"/>
      <c r="C6" s="1" t="s">
        <v>3</v>
      </c>
      <c r="D6" s="1" t="s">
        <v>3</v>
      </c>
      <c r="E6" s="1" t="s">
        <v>3</v>
      </c>
      <c r="F6" s="1" t="s">
        <v>3</v>
      </c>
      <c r="G6" s="1" t="s">
        <v>3</v>
      </c>
      <c r="H6" s="1" t="s">
        <v>3</v>
      </c>
      <c r="I6" s="1" t="s">
        <v>3</v>
      </c>
      <c r="J6" s="1" t="s">
        <v>3</v>
      </c>
      <c r="K6" s="1" t="s">
        <v>3</v>
      </c>
      <c r="L6" s="1" t="s">
        <v>3</v>
      </c>
      <c r="M6" s="1" t="s">
        <v>3</v>
      </c>
      <c r="N6" s="1" t="s">
        <v>3</v>
      </c>
      <c r="O6" s="1" t="s">
        <v>3</v>
      </c>
      <c r="P6" s="1" t="s">
        <v>3</v>
      </c>
      <c r="Q6" s="1" t="s">
        <v>3</v>
      </c>
      <c r="R6" s="1" t="s">
        <v>3</v>
      </c>
      <c r="S6" s="1" t="s">
        <v>3</v>
      </c>
      <c r="T6" s="1"/>
    </row>
    <row r="7" spans="1:20" ht="18" customHeight="1" x14ac:dyDescent="0.25">
      <c r="A7" s="1"/>
      <c r="B7" s="2" t="s">
        <v>4</v>
      </c>
      <c r="C7" s="1" t="s">
        <v>5</v>
      </c>
      <c r="D7" s="1" t="s">
        <v>5</v>
      </c>
      <c r="E7" s="1" t="s">
        <v>5</v>
      </c>
      <c r="F7" s="1" t="s">
        <v>5</v>
      </c>
      <c r="G7" s="1" t="s">
        <v>5</v>
      </c>
      <c r="H7" s="1" t="s">
        <v>5</v>
      </c>
      <c r="I7" s="1" t="s">
        <v>5</v>
      </c>
      <c r="J7" s="1" t="s">
        <v>5</v>
      </c>
      <c r="K7" s="1" t="s">
        <v>5</v>
      </c>
      <c r="L7" s="1" t="s">
        <v>5</v>
      </c>
      <c r="M7" s="1" t="s">
        <v>5</v>
      </c>
      <c r="N7" s="1" t="s">
        <v>5</v>
      </c>
      <c r="O7" s="1" t="s">
        <v>5</v>
      </c>
      <c r="P7" s="1" t="s">
        <v>5</v>
      </c>
      <c r="Q7" s="1" t="s">
        <v>5</v>
      </c>
      <c r="R7" s="1" t="s">
        <v>5</v>
      </c>
      <c r="S7" s="1" t="s">
        <v>5</v>
      </c>
      <c r="T7" s="1"/>
    </row>
    <row r="8" spans="1:20" ht="29.25" customHeight="1" x14ac:dyDescent="0.25">
      <c r="A8" s="3"/>
      <c r="B8" s="3"/>
      <c r="C8" s="4" t="s">
        <v>6</v>
      </c>
      <c r="D8" s="4" t="s">
        <v>7</v>
      </c>
      <c r="E8" s="4" t="s">
        <v>8</v>
      </c>
      <c r="F8" s="4" t="s">
        <v>9</v>
      </c>
      <c r="G8" s="4" t="s">
        <v>10</v>
      </c>
      <c r="H8" s="5" t="s">
        <v>11</v>
      </c>
      <c r="I8" s="5" t="s">
        <v>12</v>
      </c>
      <c r="J8" s="5" t="s">
        <v>13</v>
      </c>
      <c r="K8" s="5" t="s">
        <v>14</v>
      </c>
      <c r="L8" s="5" t="s">
        <v>15</v>
      </c>
      <c r="M8" s="5" t="s">
        <v>16</v>
      </c>
      <c r="N8" s="5" t="s">
        <v>17</v>
      </c>
      <c r="O8" s="5" t="s">
        <v>18</v>
      </c>
      <c r="P8" s="5" t="s">
        <v>19</v>
      </c>
      <c r="Q8" s="5" t="s">
        <v>20</v>
      </c>
      <c r="R8" s="5" t="s">
        <v>21</v>
      </c>
      <c r="S8" s="5" t="s">
        <v>22</v>
      </c>
      <c r="T8" s="4" t="s">
        <v>23</v>
      </c>
    </row>
    <row r="9" spans="1:20" ht="21.75" customHeight="1" x14ac:dyDescent="0.3">
      <c r="A9" t="s">
        <v>24</v>
      </c>
      <c r="C9" s="6">
        <v>1499412</v>
      </c>
      <c r="D9" s="6">
        <v>5791252</v>
      </c>
      <c r="E9" s="6">
        <v>7910522</v>
      </c>
      <c r="F9" s="6">
        <v>7430371</v>
      </c>
      <c r="G9" s="6">
        <v>10743767</v>
      </c>
      <c r="H9" s="6">
        <v>2967566</v>
      </c>
      <c r="I9" s="6">
        <v>1707896</v>
      </c>
      <c r="J9" s="6">
        <v>1546106</v>
      </c>
      <c r="K9" s="6">
        <v>6160399</v>
      </c>
      <c r="L9" s="6">
        <v>4350147</v>
      </c>
      <c r="M9" s="6">
        <v>72996042</v>
      </c>
      <c r="N9" s="6">
        <v>24738178</v>
      </c>
      <c r="O9" s="6">
        <v>4339508</v>
      </c>
      <c r="P9" s="6">
        <v>17598366</v>
      </c>
      <c r="Q9" s="6">
        <v>351617</v>
      </c>
      <c r="R9" s="6">
        <v>8843828</v>
      </c>
      <c r="S9" s="6">
        <v>2229623</v>
      </c>
      <c r="T9" s="6">
        <f>SUM(C9:S9)</f>
        <v>181204600</v>
      </c>
    </row>
    <row r="10" spans="1:20" x14ac:dyDescent="0.25">
      <c r="C10" s="7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spans="1:20" x14ac:dyDescent="0.25">
      <c r="A11" t="s">
        <v>25</v>
      </c>
      <c r="C11" s="7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</row>
    <row r="12" spans="1:20" x14ac:dyDescent="0.25">
      <c r="B12" t="s">
        <v>26</v>
      </c>
      <c r="C12" s="9">
        <v>13263.970000000001</v>
      </c>
      <c r="D12" s="9">
        <v>75238.52</v>
      </c>
      <c r="E12" s="9">
        <v>11589.45</v>
      </c>
      <c r="F12" s="9">
        <v>19542.830000000002</v>
      </c>
      <c r="G12" s="9">
        <v>13397.400000000001</v>
      </c>
      <c r="H12" s="9">
        <v>17264.68</v>
      </c>
      <c r="I12" s="9">
        <v>25015.37</v>
      </c>
      <c r="J12" s="9">
        <v>9045.44</v>
      </c>
      <c r="K12" s="9">
        <v>58391.939999999995</v>
      </c>
      <c r="L12" s="9">
        <v>10281.470000000001</v>
      </c>
      <c r="M12" s="9">
        <v>211589.81</v>
      </c>
      <c r="N12" s="9">
        <v>37247.24</v>
      </c>
      <c r="O12" s="9">
        <v>17830.170000000002</v>
      </c>
      <c r="P12" s="9">
        <v>16840.91</v>
      </c>
      <c r="Q12" s="9">
        <v>8096.65</v>
      </c>
      <c r="R12" s="9">
        <v>17206.5</v>
      </c>
      <c r="S12" s="9">
        <v>17415.84</v>
      </c>
      <c r="T12" s="10">
        <f>SUM(C12:S12)</f>
        <v>579258.18999999994</v>
      </c>
    </row>
    <row r="13" spans="1:20" x14ac:dyDescent="0.25">
      <c r="B13" t="s">
        <v>27</v>
      </c>
      <c r="C13" s="9">
        <v>21616</v>
      </c>
      <c r="D13" s="9">
        <v>75147</v>
      </c>
      <c r="E13" s="9">
        <v>116348</v>
      </c>
      <c r="F13" s="9">
        <v>94897</v>
      </c>
      <c r="G13" s="9">
        <v>146797</v>
      </c>
      <c r="H13" s="9">
        <v>43824</v>
      </c>
      <c r="I13" s="9">
        <v>24161</v>
      </c>
      <c r="J13" s="9">
        <v>20080</v>
      </c>
      <c r="K13" s="9">
        <v>85367</v>
      </c>
      <c r="L13" s="9">
        <v>64748</v>
      </c>
      <c r="M13" s="9">
        <v>1055510</v>
      </c>
      <c r="N13" s="9">
        <v>351168</v>
      </c>
      <c r="O13" s="9">
        <v>58326</v>
      </c>
      <c r="P13" s="9">
        <v>242493</v>
      </c>
      <c r="Q13" s="9">
        <v>5126</v>
      </c>
      <c r="R13" s="9">
        <v>112003</v>
      </c>
      <c r="S13" s="9">
        <v>20104</v>
      </c>
      <c r="T13" s="10">
        <f>SUM(C13:S13)</f>
        <v>2537715</v>
      </c>
    </row>
    <row r="14" spans="1:20" x14ac:dyDescent="0.25">
      <c r="B14" t="s">
        <v>28</v>
      </c>
      <c r="C14" s="11">
        <f t="shared" ref="C14:T14" si="0">SUM(C12:C13)</f>
        <v>34879.97</v>
      </c>
      <c r="D14" s="11">
        <f t="shared" si="0"/>
        <v>150385.52000000002</v>
      </c>
      <c r="E14" s="11">
        <f t="shared" si="0"/>
        <v>127937.45</v>
      </c>
      <c r="F14" s="11">
        <f t="shared" si="0"/>
        <v>114439.83</v>
      </c>
      <c r="G14" s="11">
        <f t="shared" si="0"/>
        <v>160194.4</v>
      </c>
      <c r="H14" s="11">
        <f t="shared" si="0"/>
        <v>61088.68</v>
      </c>
      <c r="I14" s="11">
        <f t="shared" si="0"/>
        <v>49176.369999999995</v>
      </c>
      <c r="J14" s="11">
        <f t="shared" si="0"/>
        <v>29125.440000000002</v>
      </c>
      <c r="K14" s="11">
        <f t="shared" si="0"/>
        <v>143758.94</v>
      </c>
      <c r="L14" s="11">
        <f t="shared" si="0"/>
        <v>75029.47</v>
      </c>
      <c r="M14" s="11">
        <f t="shared" si="0"/>
        <v>1267099.81</v>
      </c>
      <c r="N14" s="11">
        <f t="shared" si="0"/>
        <v>388415.24</v>
      </c>
      <c r="O14" s="11">
        <f t="shared" si="0"/>
        <v>76156.17</v>
      </c>
      <c r="P14" s="11">
        <f t="shared" si="0"/>
        <v>259333.91</v>
      </c>
      <c r="Q14" s="11">
        <f t="shared" si="0"/>
        <v>13222.65</v>
      </c>
      <c r="R14" s="11">
        <f t="shared" si="0"/>
        <v>129209.5</v>
      </c>
      <c r="S14" s="11">
        <f t="shared" si="0"/>
        <v>37519.839999999997</v>
      </c>
      <c r="T14" s="11">
        <f t="shared" si="0"/>
        <v>3116973.19</v>
      </c>
    </row>
    <row r="15" spans="1:20" x14ac:dyDescent="0.25"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</row>
    <row r="16" spans="1:20" x14ac:dyDescent="0.25">
      <c r="A16" t="s">
        <v>29</v>
      </c>
      <c r="C16" s="12">
        <f>C9-C14</f>
        <v>1464532.03</v>
      </c>
      <c r="D16" s="12">
        <f t="shared" ref="D16:S16" si="1">D9-D14</f>
        <v>5640866.4800000004</v>
      </c>
      <c r="E16" s="12">
        <f t="shared" si="1"/>
        <v>7782584.5499999998</v>
      </c>
      <c r="F16" s="12">
        <f t="shared" si="1"/>
        <v>7315931.1699999999</v>
      </c>
      <c r="G16" s="12">
        <f t="shared" si="1"/>
        <v>10583572.6</v>
      </c>
      <c r="H16" s="12">
        <f t="shared" si="1"/>
        <v>2906477.32</v>
      </c>
      <c r="I16" s="12">
        <f t="shared" si="1"/>
        <v>1658719.63</v>
      </c>
      <c r="J16" s="12">
        <f t="shared" si="1"/>
        <v>1516980.56</v>
      </c>
      <c r="K16" s="12">
        <f t="shared" si="1"/>
        <v>6016640.0599999996</v>
      </c>
      <c r="L16" s="12">
        <f t="shared" si="1"/>
        <v>4275117.53</v>
      </c>
      <c r="M16" s="12">
        <f t="shared" si="1"/>
        <v>71728942.189999998</v>
      </c>
      <c r="N16" s="12">
        <f t="shared" si="1"/>
        <v>24349762.760000002</v>
      </c>
      <c r="O16" s="12">
        <f t="shared" si="1"/>
        <v>4263351.83</v>
      </c>
      <c r="P16" s="12">
        <f t="shared" si="1"/>
        <v>17339032.09</v>
      </c>
      <c r="Q16" s="12">
        <f t="shared" si="1"/>
        <v>338394.35</v>
      </c>
      <c r="R16" s="12">
        <f t="shared" si="1"/>
        <v>8714618.5</v>
      </c>
      <c r="S16" s="12">
        <f t="shared" si="1"/>
        <v>2192103.16</v>
      </c>
      <c r="T16" s="12">
        <f>SUM(C16:S16)</f>
        <v>178087626.81</v>
      </c>
    </row>
    <row r="17" spans="1:20" x14ac:dyDescent="0.25"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</row>
    <row r="18" spans="1:20" x14ac:dyDescent="0.25">
      <c r="A18" t="s">
        <v>30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</row>
    <row r="19" spans="1:20" x14ac:dyDescent="0.25">
      <c r="B19" s="14"/>
      <c r="C19" s="15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x14ac:dyDescent="0.25">
      <c r="B20" s="14" t="s">
        <v>31</v>
      </c>
      <c r="C20" s="9">
        <v>0</v>
      </c>
      <c r="D20" s="16">
        <v>57544.299999999996</v>
      </c>
      <c r="E20" s="9">
        <v>0</v>
      </c>
      <c r="F20" s="9">
        <v>4115.68</v>
      </c>
      <c r="G20" s="9">
        <v>77832.88</v>
      </c>
      <c r="H20" s="9">
        <v>159404.03</v>
      </c>
      <c r="I20" s="9">
        <v>0</v>
      </c>
      <c r="J20" s="9">
        <v>0</v>
      </c>
      <c r="K20" s="9">
        <v>305425.71999999997</v>
      </c>
      <c r="L20" s="9">
        <v>105155.29000000001</v>
      </c>
      <c r="M20" s="9">
        <v>1587242.66</v>
      </c>
      <c r="N20" s="9">
        <v>0</v>
      </c>
      <c r="O20" s="9">
        <v>125920.26999999999</v>
      </c>
      <c r="P20" s="9">
        <v>0</v>
      </c>
      <c r="Q20" s="9">
        <v>13334.8</v>
      </c>
      <c r="R20" s="9">
        <v>0</v>
      </c>
      <c r="S20" s="9">
        <v>0</v>
      </c>
      <c r="T20" s="10">
        <f>SUM(C20:S20)</f>
        <v>2435975.63</v>
      </c>
    </row>
    <row r="21" spans="1:20" x14ac:dyDescent="0.25">
      <c r="B21" s="14" t="s">
        <v>32</v>
      </c>
      <c r="C21" s="9">
        <v>0</v>
      </c>
      <c r="D21" s="16">
        <v>349208.04</v>
      </c>
      <c r="E21" s="9">
        <v>0</v>
      </c>
      <c r="F21" s="9">
        <v>854014.62</v>
      </c>
      <c r="G21" s="9">
        <v>1493394</v>
      </c>
      <c r="H21" s="9">
        <v>146739.69</v>
      </c>
      <c r="I21" s="9">
        <v>20078</v>
      </c>
      <c r="J21" s="9">
        <v>303241.08999999997</v>
      </c>
      <c r="K21" s="9">
        <v>44514.99</v>
      </c>
      <c r="L21" s="9">
        <v>93615.60000000002</v>
      </c>
      <c r="M21" s="9">
        <v>8815483.7300000004</v>
      </c>
      <c r="N21" s="9">
        <v>3755425</v>
      </c>
      <c r="O21" s="9">
        <v>123035.12</v>
      </c>
      <c r="P21" s="9">
        <v>1886144.4000000001</v>
      </c>
      <c r="Q21" s="9">
        <v>18577.14000000001</v>
      </c>
      <c r="R21" s="9">
        <v>1084552.06</v>
      </c>
      <c r="S21" s="9">
        <v>0</v>
      </c>
      <c r="T21" s="10">
        <f t="shared" ref="T21:T38" si="2">SUM(C21:S21)</f>
        <v>18988023.48</v>
      </c>
    </row>
    <row r="22" spans="1:20" x14ac:dyDescent="0.25">
      <c r="B22" s="14" t="s">
        <v>33</v>
      </c>
      <c r="C22" s="9">
        <v>0</v>
      </c>
      <c r="D22" s="16">
        <v>5125.3</v>
      </c>
      <c r="E22" s="9">
        <v>0</v>
      </c>
      <c r="F22" s="9">
        <v>922.50999999999988</v>
      </c>
      <c r="G22" s="9">
        <v>310305.72000000003</v>
      </c>
      <c r="H22" s="9">
        <v>18.489999999999998</v>
      </c>
      <c r="I22" s="9">
        <v>0</v>
      </c>
      <c r="J22" s="9">
        <v>962.19</v>
      </c>
      <c r="K22" s="9">
        <v>747.83000000000038</v>
      </c>
      <c r="L22" s="9">
        <v>8374.5499999999993</v>
      </c>
      <c r="M22" s="9">
        <v>15449.700000000003</v>
      </c>
      <c r="N22" s="9">
        <v>1131754.25</v>
      </c>
      <c r="O22" s="9">
        <v>24225.959999999995</v>
      </c>
      <c r="P22" s="9">
        <v>36259.21</v>
      </c>
      <c r="Q22" s="9">
        <v>2422.5600000000004</v>
      </c>
      <c r="R22" s="9">
        <v>3343.7599999999998</v>
      </c>
      <c r="S22" s="9">
        <v>0</v>
      </c>
      <c r="T22" s="10">
        <f t="shared" si="2"/>
        <v>1539912.03</v>
      </c>
    </row>
    <row r="23" spans="1:20" x14ac:dyDescent="0.25">
      <c r="B23" s="14" t="s">
        <v>34</v>
      </c>
      <c r="C23" s="9">
        <v>0</v>
      </c>
      <c r="D23" s="16">
        <v>1148.9100000000001</v>
      </c>
      <c r="E23" s="9">
        <v>0</v>
      </c>
      <c r="F23" s="9">
        <v>85.41</v>
      </c>
      <c r="G23" s="9">
        <v>0</v>
      </c>
      <c r="H23" s="9">
        <v>2246.0100000000002</v>
      </c>
      <c r="I23" s="9">
        <v>0</v>
      </c>
      <c r="J23" s="9">
        <v>187.99</v>
      </c>
      <c r="K23" s="9">
        <v>722.21</v>
      </c>
      <c r="L23" s="9">
        <v>1916.45</v>
      </c>
      <c r="M23" s="9">
        <v>8991.27</v>
      </c>
      <c r="N23" s="9">
        <v>0</v>
      </c>
      <c r="O23" s="9">
        <v>1562.04</v>
      </c>
      <c r="P23" s="9">
        <v>0</v>
      </c>
      <c r="Q23" s="9">
        <v>390.87</v>
      </c>
      <c r="R23" s="9">
        <v>579.11</v>
      </c>
      <c r="S23" s="9">
        <v>0</v>
      </c>
      <c r="T23" s="10">
        <f t="shared" si="2"/>
        <v>17830.27</v>
      </c>
    </row>
    <row r="24" spans="1:20" x14ac:dyDescent="0.25">
      <c r="B24" s="14" t="s">
        <v>35</v>
      </c>
      <c r="C24" s="9">
        <v>0</v>
      </c>
      <c r="D24" s="16">
        <v>4897.96</v>
      </c>
      <c r="E24" s="9">
        <v>0</v>
      </c>
      <c r="F24" s="9">
        <v>364.1</v>
      </c>
      <c r="G24" s="9">
        <v>0</v>
      </c>
      <c r="H24" s="9">
        <v>9575.1200000000008</v>
      </c>
      <c r="I24" s="9">
        <v>0</v>
      </c>
      <c r="J24" s="9">
        <v>801.45</v>
      </c>
      <c r="K24" s="9">
        <v>3078.9</v>
      </c>
      <c r="L24" s="9">
        <v>8170.11</v>
      </c>
      <c r="M24" s="9">
        <v>38331.22</v>
      </c>
      <c r="N24" s="9">
        <v>0</v>
      </c>
      <c r="O24" s="9">
        <v>6659.21</v>
      </c>
      <c r="P24" s="9">
        <v>0</v>
      </c>
      <c r="Q24" s="9">
        <v>1666.34</v>
      </c>
      <c r="R24" s="9">
        <v>2468.8200000000002</v>
      </c>
      <c r="S24" s="9">
        <v>0</v>
      </c>
      <c r="T24" s="10">
        <f t="shared" si="2"/>
        <v>76013.23000000001</v>
      </c>
    </row>
    <row r="25" spans="1:20" x14ac:dyDescent="0.25">
      <c r="B25" s="14" t="s">
        <v>36</v>
      </c>
      <c r="C25" s="9">
        <v>0</v>
      </c>
      <c r="D25" s="16">
        <v>13653</v>
      </c>
      <c r="E25" s="9">
        <v>0</v>
      </c>
      <c r="F25" s="9">
        <v>0</v>
      </c>
      <c r="G25" s="9">
        <v>259900</v>
      </c>
      <c r="H25" s="9">
        <v>0</v>
      </c>
      <c r="I25" s="9">
        <v>0</v>
      </c>
      <c r="J25" s="9">
        <v>0</v>
      </c>
      <c r="K25" s="9">
        <v>114986</v>
      </c>
      <c r="L25" s="9">
        <v>0</v>
      </c>
      <c r="M25" s="9">
        <v>282171</v>
      </c>
      <c r="N25" s="9">
        <v>246212.47</v>
      </c>
      <c r="O25" s="9">
        <v>0</v>
      </c>
      <c r="P25" s="9">
        <v>0</v>
      </c>
      <c r="Q25" s="9">
        <v>0</v>
      </c>
      <c r="R25" s="9">
        <v>0</v>
      </c>
      <c r="S25" s="9">
        <v>10981</v>
      </c>
      <c r="T25" s="10">
        <f t="shared" si="2"/>
        <v>927903.47</v>
      </c>
    </row>
    <row r="26" spans="1:20" x14ac:dyDescent="0.25">
      <c r="B26" s="14" t="s">
        <v>37</v>
      </c>
      <c r="C26" s="9">
        <v>0</v>
      </c>
      <c r="D26" s="16">
        <v>528.41999999999996</v>
      </c>
      <c r="E26" s="9">
        <v>0</v>
      </c>
      <c r="F26" s="9">
        <v>22229.41</v>
      </c>
      <c r="G26" s="9">
        <v>0</v>
      </c>
      <c r="H26" s="9">
        <v>0</v>
      </c>
      <c r="I26" s="9">
        <v>1040.33</v>
      </c>
      <c r="J26" s="9">
        <v>5297.18</v>
      </c>
      <c r="K26" s="9">
        <v>0</v>
      </c>
      <c r="L26" s="9">
        <v>0</v>
      </c>
      <c r="M26" s="9">
        <v>4368.83</v>
      </c>
      <c r="N26" s="9">
        <v>0</v>
      </c>
      <c r="O26" s="9">
        <v>0</v>
      </c>
      <c r="P26" s="9">
        <v>0</v>
      </c>
      <c r="Q26" s="9">
        <v>0</v>
      </c>
      <c r="R26" s="9">
        <v>13782.64</v>
      </c>
      <c r="S26" s="9">
        <v>0</v>
      </c>
      <c r="T26" s="10">
        <f t="shared" si="2"/>
        <v>47246.81</v>
      </c>
    </row>
    <row r="27" spans="1:20" x14ac:dyDescent="0.25">
      <c r="B27" s="14" t="s">
        <v>38</v>
      </c>
      <c r="C27" s="9">
        <v>0</v>
      </c>
      <c r="D27" s="16">
        <v>80293.8</v>
      </c>
      <c r="E27" s="16">
        <v>774433.49</v>
      </c>
      <c r="F27" s="9">
        <v>2031.42</v>
      </c>
      <c r="G27" s="9">
        <v>0</v>
      </c>
      <c r="H27" s="9">
        <v>118039.56</v>
      </c>
      <c r="I27" s="9">
        <v>0</v>
      </c>
      <c r="J27" s="9">
        <v>5233.78</v>
      </c>
      <c r="K27" s="9">
        <v>36085.4</v>
      </c>
      <c r="L27" s="9">
        <v>67524.710000000006</v>
      </c>
      <c r="M27" s="9">
        <v>539263.31000000006</v>
      </c>
      <c r="N27" s="9">
        <v>912.63</v>
      </c>
      <c r="O27" s="9">
        <v>104132.14</v>
      </c>
      <c r="P27" s="9">
        <v>0</v>
      </c>
      <c r="Q27" s="9">
        <v>44186.07</v>
      </c>
      <c r="R27" s="9">
        <v>9671.7800000000007</v>
      </c>
      <c r="S27" s="9">
        <v>0</v>
      </c>
      <c r="T27" s="10">
        <f t="shared" si="2"/>
        <v>1781808.09</v>
      </c>
    </row>
    <row r="28" spans="1:20" x14ac:dyDescent="0.25">
      <c r="B28" s="14" t="s">
        <v>39</v>
      </c>
      <c r="C28" s="9">
        <v>0</v>
      </c>
      <c r="D28" s="16">
        <v>105142.23</v>
      </c>
      <c r="E28" s="16">
        <v>1014096.51</v>
      </c>
      <c r="F28" s="9">
        <v>2660.07</v>
      </c>
      <c r="G28" s="9">
        <v>0</v>
      </c>
      <c r="H28" s="9">
        <v>154569.12</v>
      </c>
      <c r="I28" s="9">
        <v>0</v>
      </c>
      <c r="J28" s="9">
        <v>6853.47</v>
      </c>
      <c r="K28" s="9">
        <v>47252.7</v>
      </c>
      <c r="L28" s="9">
        <v>88421.51</v>
      </c>
      <c r="M28" s="9">
        <v>706148.49</v>
      </c>
      <c r="N28" s="9">
        <v>1195.06</v>
      </c>
      <c r="O28" s="9">
        <v>136357.78</v>
      </c>
      <c r="P28" s="9">
        <v>0</v>
      </c>
      <c r="Q28" s="9">
        <v>15392.9</v>
      </c>
      <c r="R28" s="9">
        <v>12664.89</v>
      </c>
      <c r="S28" s="9">
        <v>0</v>
      </c>
      <c r="T28" s="10">
        <f t="shared" si="2"/>
        <v>2290754.73</v>
      </c>
    </row>
    <row r="29" spans="1:20" x14ac:dyDescent="0.25">
      <c r="B29" s="14" t="s">
        <v>40</v>
      </c>
      <c r="C29" s="9">
        <v>0</v>
      </c>
      <c r="D29" s="16">
        <v>241912</v>
      </c>
      <c r="E29" s="16">
        <v>0</v>
      </c>
      <c r="F29" s="9">
        <v>629206</v>
      </c>
      <c r="G29" s="9">
        <v>5695647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7489303.8599999994</v>
      </c>
      <c r="N29" s="9">
        <v>3192635.23</v>
      </c>
      <c r="O29" s="9">
        <v>0</v>
      </c>
      <c r="P29" s="9">
        <v>0</v>
      </c>
      <c r="Q29" s="9">
        <v>0</v>
      </c>
      <c r="R29" s="9">
        <v>882331</v>
      </c>
      <c r="S29" s="9">
        <v>310760</v>
      </c>
      <c r="T29" s="10">
        <f t="shared" si="2"/>
        <v>18441795.09</v>
      </c>
    </row>
    <row r="30" spans="1:20" x14ac:dyDescent="0.25">
      <c r="B30" s="14" t="s">
        <v>41</v>
      </c>
      <c r="C30" s="9">
        <v>0</v>
      </c>
      <c r="D30" s="16">
        <v>11127.490000000002</v>
      </c>
      <c r="E30" s="16">
        <v>943947.63</v>
      </c>
      <c r="F30" s="9">
        <v>334778.12</v>
      </c>
      <c r="G30" s="9">
        <v>0</v>
      </c>
      <c r="H30" s="9">
        <v>0</v>
      </c>
      <c r="I30" s="9">
        <v>35227.17</v>
      </c>
      <c r="J30" s="9">
        <v>65939.360000000001</v>
      </c>
      <c r="K30" s="9">
        <v>0</v>
      </c>
      <c r="L30" s="9">
        <v>0</v>
      </c>
      <c r="M30" s="9">
        <v>85363.69</v>
      </c>
      <c r="N30" s="9">
        <v>1344.88</v>
      </c>
      <c r="O30" s="9">
        <v>0</v>
      </c>
      <c r="P30" s="9">
        <v>0</v>
      </c>
      <c r="Q30" s="9">
        <v>0</v>
      </c>
      <c r="R30" s="9">
        <v>29190.26</v>
      </c>
      <c r="S30" s="9">
        <v>0</v>
      </c>
      <c r="T30" s="10">
        <f t="shared" si="2"/>
        <v>1506918.5999999999</v>
      </c>
    </row>
    <row r="31" spans="1:20" x14ac:dyDescent="0.25">
      <c r="B31" s="14" t="s">
        <v>42</v>
      </c>
      <c r="C31" s="9">
        <v>0</v>
      </c>
      <c r="D31" s="16">
        <v>9295.1</v>
      </c>
      <c r="E31" s="9">
        <v>0</v>
      </c>
      <c r="F31" s="9">
        <v>1365.24</v>
      </c>
      <c r="G31" s="9">
        <v>0</v>
      </c>
      <c r="H31" s="9">
        <v>12594.62</v>
      </c>
      <c r="I31" s="9">
        <v>0</v>
      </c>
      <c r="J31" s="9">
        <v>2175.59</v>
      </c>
      <c r="K31" s="9">
        <v>4049.29</v>
      </c>
      <c r="L31" s="9">
        <v>15896.25</v>
      </c>
      <c r="M31" s="9">
        <v>80046.080000000002</v>
      </c>
      <c r="N31" s="9">
        <v>0</v>
      </c>
      <c r="O31" s="9">
        <v>18381.78</v>
      </c>
      <c r="P31" s="9">
        <v>0</v>
      </c>
      <c r="Q31" s="9">
        <v>3331.8</v>
      </c>
      <c r="R31" s="9">
        <v>0</v>
      </c>
      <c r="S31" s="9">
        <v>0</v>
      </c>
      <c r="T31" s="10">
        <f t="shared" si="2"/>
        <v>147135.75</v>
      </c>
    </row>
    <row r="32" spans="1:20" x14ac:dyDescent="0.25">
      <c r="B32" s="14" t="s">
        <v>43</v>
      </c>
      <c r="C32" s="9">
        <v>0</v>
      </c>
      <c r="D32" s="16">
        <v>10273.530000000001</v>
      </c>
      <c r="E32" s="9">
        <v>0</v>
      </c>
      <c r="F32" s="9">
        <v>1508.94</v>
      </c>
      <c r="G32" s="9">
        <v>0</v>
      </c>
      <c r="H32" s="9">
        <v>13920.36</v>
      </c>
      <c r="I32" s="9">
        <v>0</v>
      </c>
      <c r="J32" s="9">
        <v>2404.6</v>
      </c>
      <c r="K32" s="9">
        <v>4475.53</v>
      </c>
      <c r="L32" s="9">
        <v>17569.53</v>
      </c>
      <c r="M32" s="9">
        <v>88471.99</v>
      </c>
      <c r="N32" s="9">
        <v>0</v>
      </c>
      <c r="O32" s="9">
        <v>20316.7</v>
      </c>
      <c r="P32" s="9">
        <v>0</v>
      </c>
      <c r="Q32" s="9">
        <v>3682.52</v>
      </c>
      <c r="R32" s="9">
        <v>0</v>
      </c>
      <c r="S32" s="9">
        <v>0</v>
      </c>
      <c r="T32" s="10">
        <f t="shared" si="2"/>
        <v>162623.70000000001</v>
      </c>
    </row>
    <row r="33" spans="1:20" x14ac:dyDescent="0.25">
      <c r="B33" s="14" t="s">
        <v>44</v>
      </c>
      <c r="C33" s="17">
        <v>0</v>
      </c>
      <c r="D33" s="16">
        <v>25737</v>
      </c>
      <c r="E33" s="9">
        <v>0</v>
      </c>
      <c r="F33" s="9">
        <v>0</v>
      </c>
      <c r="G33" s="9">
        <v>620438</v>
      </c>
      <c r="H33" s="9">
        <v>0</v>
      </c>
      <c r="I33" s="9">
        <v>0</v>
      </c>
      <c r="J33" s="9">
        <v>0</v>
      </c>
      <c r="K33" s="9">
        <v>104760</v>
      </c>
      <c r="L33" s="9">
        <v>0</v>
      </c>
      <c r="M33" s="9">
        <v>1025859.1000000002</v>
      </c>
      <c r="N33" s="9">
        <v>453451.52000000002</v>
      </c>
      <c r="O33" s="9">
        <v>0</v>
      </c>
      <c r="P33" s="9">
        <v>948901.12</v>
      </c>
      <c r="Q33" s="9">
        <v>0</v>
      </c>
      <c r="R33" s="9">
        <v>62337</v>
      </c>
      <c r="S33" s="9">
        <v>0</v>
      </c>
      <c r="T33" s="10">
        <f t="shared" si="2"/>
        <v>3241483.74</v>
      </c>
    </row>
    <row r="34" spans="1:20" x14ac:dyDescent="0.25">
      <c r="B34" s="14" t="s">
        <v>45</v>
      </c>
      <c r="C34" s="17">
        <v>0</v>
      </c>
      <c r="D34" s="16">
        <v>1173.03</v>
      </c>
      <c r="E34" s="9">
        <v>0</v>
      </c>
      <c r="F34" s="9">
        <v>141466.51</v>
      </c>
      <c r="G34" s="9">
        <v>0</v>
      </c>
      <c r="H34" s="9">
        <v>0</v>
      </c>
      <c r="I34" s="9">
        <v>6779.77</v>
      </c>
      <c r="J34" s="9">
        <v>24986.12</v>
      </c>
      <c r="K34" s="9">
        <v>0</v>
      </c>
      <c r="L34" s="9">
        <v>0</v>
      </c>
      <c r="M34" s="9">
        <v>13454.060000000001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12126.960000000001</v>
      </c>
      <c r="T34" s="10">
        <f t="shared" si="2"/>
        <v>199986.44999999998</v>
      </c>
    </row>
    <row r="35" spans="1:20" x14ac:dyDescent="0.25">
      <c r="B35" s="14"/>
      <c r="C35" s="17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10"/>
    </row>
    <row r="36" spans="1:20" ht="16.2" x14ac:dyDescent="0.25">
      <c r="B36" s="14" t="s">
        <v>46</v>
      </c>
      <c r="C36" s="9">
        <v>1302421</v>
      </c>
      <c r="D36" s="9">
        <v>3835601</v>
      </c>
      <c r="E36" s="9">
        <v>5050106.92</v>
      </c>
      <c r="F36" s="9">
        <v>3989739</v>
      </c>
      <c r="G36" s="9">
        <v>2126055</v>
      </c>
      <c r="H36" s="9">
        <v>2289370.3200000003</v>
      </c>
      <c r="I36" s="9">
        <v>1084021</v>
      </c>
      <c r="J36" s="9">
        <v>952621</v>
      </c>
      <c r="K36" s="9">
        <v>5350541.49</v>
      </c>
      <c r="L36" s="9">
        <v>1367982</v>
      </c>
      <c r="M36" s="9">
        <v>50948993.200000003</v>
      </c>
      <c r="N36" s="9">
        <v>14778894</v>
      </c>
      <c r="O36" s="9">
        <v>3702760.83</v>
      </c>
      <c r="P36" s="9">
        <v>5224245</v>
      </c>
      <c r="Q36" s="9">
        <v>235409.35</v>
      </c>
      <c r="R36" s="9">
        <v>6564626</v>
      </c>
      <c r="S36" s="9">
        <v>775996</v>
      </c>
      <c r="T36" s="10">
        <f t="shared" si="2"/>
        <v>109579383.11</v>
      </c>
    </row>
    <row r="37" spans="1:20" x14ac:dyDescent="0.25">
      <c r="B37" s="14" t="s">
        <v>47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10">
        <f t="shared" si="2"/>
        <v>0</v>
      </c>
    </row>
    <row r="38" spans="1:20" x14ac:dyDescent="0.25">
      <c r="B38" s="14" t="s">
        <v>48</v>
      </c>
      <c r="C38" s="18"/>
      <c r="D38" s="19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20">
        <f t="shared" si="2"/>
        <v>0</v>
      </c>
    </row>
    <row r="39" spans="1:20" x14ac:dyDescent="0.25">
      <c r="B39" s="14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</row>
    <row r="40" spans="1:20" x14ac:dyDescent="0.25">
      <c r="A40" t="s">
        <v>49</v>
      </c>
      <c r="B40" s="21"/>
      <c r="C40" s="22">
        <f t="shared" ref="C40:Q40" si="3">SUM(C19:C38)</f>
        <v>1302421</v>
      </c>
      <c r="D40" s="22">
        <f t="shared" si="3"/>
        <v>4752661.1100000003</v>
      </c>
      <c r="E40" s="22">
        <f t="shared" si="3"/>
        <v>7782584.5499999998</v>
      </c>
      <c r="F40" s="22">
        <f t="shared" si="3"/>
        <v>5984487.0300000003</v>
      </c>
      <c r="G40" s="22">
        <f>SUM(G19:G38)</f>
        <v>10583572.6</v>
      </c>
      <c r="H40" s="22">
        <f t="shared" si="3"/>
        <v>2906477.3200000003</v>
      </c>
      <c r="I40" s="22">
        <f t="shared" si="3"/>
        <v>1147146.27</v>
      </c>
      <c r="J40" s="22">
        <f>SUM(J19:J38)</f>
        <v>1370703.8199999998</v>
      </c>
      <c r="K40" s="22">
        <f t="shared" si="3"/>
        <v>6016640.0600000005</v>
      </c>
      <c r="L40" s="22">
        <f t="shared" si="3"/>
        <v>1774626</v>
      </c>
      <c r="M40" s="22">
        <f t="shared" si="3"/>
        <v>71728942.189999998</v>
      </c>
      <c r="N40" s="22">
        <f>SUM(N19:N38)</f>
        <v>23561825.039999999</v>
      </c>
      <c r="O40" s="22">
        <f t="shared" si="3"/>
        <v>4263351.83</v>
      </c>
      <c r="P40" s="22">
        <f t="shared" si="3"/>
        <v>8095549.7300000004</v>
      </c>
      <c r="Q40" s="22">
        <f t="shared" si="3"/>
        <v>338394.35</v>
      </c>
      <c r="R40" s="22">
        <f>SUM(R19:R38)</f>
        <v>8665547.3200000003</v>
      </c>
      <c r="S40" s="22">
        <f>SUM(S19:S38)</f>
        <v>1109863.96</v>
      </c>
      <c r="T40" s="22">
        <f>SUM(T19:T38)</f>
        <v>161384794.18000001</v>
      </c>
    </row>
    <row r="41" spans="1:20" x14ac:dyDescent="0.25"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</row>
    <row r="42" spans="1:20" x14ac:dyDescent="0.25">
      <c r="A42" t="s">
        <v>50</v>
      </c>
      <c r="C42" s="24">
        <f t="shared" ref="C42:P42" si="4">ROUND(C16-C40,2)</f>
        <v>162111.03</v>
      </c>
      <c r="D42" s="24">
        <f t="shared" si="4"/>
        <v>888205.37</v>
      </c>
      <c r="E42" s="24">
        <f>ROUND(E16-E40,2)</f>
        <v>0</v>
      </c>
      <c r="F42" s="24">
        <f t="shared" si="4"/>
        <v>1331444.1399999999</v>
      </c>
      <c r="G42" s="24">
        <f t="shared" si="4"/>
        <v>0</v>
      </c>
      <c r="H42" s="24">
        <f t="shared" si="4"/>
        <v>0</v>
      </c>
      <c r="I42" s="24">
        <f t="shared" si="4"/>
        <v>511573.36</v>
      </c>
      <c r="J42" s="24">
        <f>ROUND(J16-J40,2)</f>
        <v>146276.74</v>
      </c>
      <c r="K42" s="24">
        <f t="shared" si="4"/>
        <v>0</v>
      </c>
      <c r="L42" s="24">
        <f t="shared" si="4"/>
        <v>2500491.5299999998</v>
      </c>
      <c r="M42" s="24">
        <f>ROUND(M16-M40,2)</f>
        <v>0</v>
      </c>
      <c r="N42" s="24">
        <f t="shared" si="4"/>
        <v>787937.72</v>
      </c>
      <c r="O42" s="24">
        <f t="shared" si="4"/>
        <v>0</v>
      </c>
      <c r="P42" s="24">
        <f t="shared" si="4"/>
        <v>9243482.3599999994</v>
      </c>
      <c r="Q42" s="24">
        <f>ROUND(Q16-Q40,2)</f>
        <v>0</v>
      </c>
      <c r="R42" s="24">
        <f>ROUND(R16-R40,2)</f>
        <v>49071.18</v>
      </c>
      <c r="S42" s="24">
        <f>ROUND(S16-S40,2)</f>
        <v>1082239.2</v>
      </c>
      <c r="T42" s="24">
        <f>ROUND(T16-T40,2)</f>
        <v>16702832.630000001</v>
      </c>
    </row>
    <row r="43" spans="1:20" x14ac:dyDescent="0.25"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</row>
    <row r="44" spans="1:20" x14ac:dyDescent="0.25">
      <c r="A44" t="s">
        <v>51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</row>
    <row r="45" spans="1:20" x14ac:dyDescent="0.25">
      <c r="B45" s="14" t="s">
        <v>52</v>
      </c>
      <c r="C45" s="9">
        <v>38495.15</v>
      </c>
      <c r="D45" s="9">
        <v>165640.70000000001</v>
      </c>
      <c r="E45" s="9">
        <v>0</v>
      </c>
      <c r="F45" s="9">
        <v>170446.02</v>
      </c>
      <c r="G45" s="9">
        <v>0</v>
      </c>
      <c r="H45" s="9">
        <v>0</v>
      </c>
      <c r="I45" s="9">
        <v>72478.850000000006</v>
      </c>
      <c r="J45" s="9">
        <v>25135.759999999998</v>
      </c>
      <c r="K45" s="9">
        <v>0</v>
      </c>
      <c r="L45" s="17">
        <v>646531.18999999994</v>
      </c>
      <c r="M45" s="9">
        <v>0</v>
      </c>
      <c r="N45" s="9">
        <v>70973.490000000005</v>
      </c>
      <c r="O45" s="9">
        <v>0</v>
      </c>
      <c r="P45" s="9">
        <v>2007269.71</v>
      </c>
      <c r="Q45" s="9">
        <v>0</v>
      </c>
      <c r="R45" s="9">
        <v>9023.2300000000014</v>
      </c>
      <c r="S45" s="9">
        <v>98742.58</v>
      </c>
      <c r="T45" s="10">
        <f>SUM(C45:S45)</f>
        <v>3304736.68</v>
      </c>
    </row>
    <row r="46" spans="1:20" x14ac:dyDescent="0.25">
      <c r="B46" s="14" t="s">
        <v>53</v>
      </c>
      <c r="C46" s="9">
        <v>42510.77</v>
      </c>
      <c r="D46" s="9">
        <v>234563.74000000002</v>
      </c>
      <c r="E46" s="9">
        <v>0</v>
      </c>
      <c r="F46" s="9">
        <v>340630.83999999997</v>
      </c>
      <c r="G46" s="9">
        <v>0</v>
      </c>
      <c r="H46" s="9">
        <v>0</v>
      </c>
      <c r="I46" s="9">
        <v>133273.94</v>
      </c>
      <c r="J46" s="9">
        <v>30496.04</v>
      </c>
      <c r="K46" s="9">
        <v>0</v>
      </c>
      <c r="L46" s="17">
        <v>575581.29</v>
      </c>
      <c r="M46" s="9">
        <v>0</v>
      </c>
      <c r="N46" s="9">
        <v>229449.74</v>
      </c>
      <c r="O46" s="9">
        <v>0</v>
      </c>
      <c r="P46" s="9">
        <v>2509128.5</v>
      </c>
      <c r="Q46" s="9">
        <v>0</v>
      </c>
      <c r="R46" s="9">
        <v>13388.609999999999</v>
      </c>
      <c r="S46" s="9">
        <v>238143.08000000002</v>
      </c>
      <c r="T46" s="10">
        <f t="shared" ref="T46:T49" si="5">SUM(C46:S46)</f>
        <v>4347166.55</v>
      </c>
    </row>
    <row r="47" spans="1:20" x14ac:dyDescent="0.25">
      <c r="B47" s="14" t="s">
        <v>54</v>
      </c>
      <c r="C47" s="9">
        <v>6008.77</v>
      </c>
      <c r="D47" s="9">
        <v>7647.8000000000011</v>
      </c>
      <c r="E47" s="9">
        <v>0</v>
      </c>
      <c r="F47" s="9">
        <v>46895.62000000001</v>
      </c>
      <c r="G47" s="9">
        <v>0</v>
      </c>
      <c r="H47" s="9">
        <v>0</v>
      </c>
      <c r="I47" s="9">
        <v>9794.4500000000007</v>
      </c>
      <c r="J47" s="9">
        <v>2853.7300000000005</v>
      </c>
      <c r="K47" s="9">
        <v>0</v>
      </c>
      <c r="L47" s="17">
        <v>51792.53</v>
      </c>
      <c r="M47" s="9">
        <v>0</v>
      </c>
      <c r="N47" s="9">
        <v>104651.25</v>
      </c>
      <c r="O47" s="9">
        <v>0</v>
      </c>
      <c r="P47" s="9">
        <v>288403.84999999998</v>
      </c>
      <c r="Q47" s="9">
        <v>0</v>
      </c>
      <c r="R47" s="9">
        <v>1518.75</v>
      </c>
      <c r="S47" s="9">
        <v>139328.41999999998</v>
      </c>
      <c r="T47" s="10">
        <f t="shared" si="5"/>
        <v>658895.16999999993</v>
      </c>
    </row>
    <row r="48" spans="1:20" x14ac:dyDescent="0.25">
      <c r="B48" s="14" t="s">
        <v>55</v>
      </c>
      <c r="C48" s="9">
        <v>4581.51</v>
      </c>
      <c r="D48" s="9">
        <v>15278.7</v>
      </c>
      <c r="E48" s="9">
        <v>0</v>
      </c>
      <c r="F48" s="9">
        <v>19501.080000000002</v>
      </c>
      <c r="G48" s="9">
        <v>0</v>
      </c>
      <c r="H48" s="9">
        <v>0</v>
      </c>
      <c r="I48" s="9">
        <v>7100.73</v>
      </c>
      <c r="J48" s="9">
        <v>2918.48</v>
      </c>
      <c r="K48" s="9">
        <v>0</v>
      </c>
      <c r="L48" s="17">
        <v>62015.67</v>
      </c>
      <c r="M48" s="9">
        <v>0</v>
      </c>
      <c r="N48" s="9">
        <v>23127.19</v>
      </c>
      <c r="O48" s="9">
        <v>0</v>
      </c>
      <c r="P48" s="9">
        <v>157507.74</v>
      </c>
      <c r="Q48" s="9">
        <v>0</v>
      </c>
      <c r="R48" s="9">
        <v>1383.97</v>
      </c>
      <c r="S48" s="9">
        <v>16993.53</v>
      </c>
      <c r="T48" s="10">
        <f t="shared" si="5"/>
        <v>310408.59999999998</v>
      </c>
    </row>
    <row r="49" spans="1:20" x14ac:dyDescent="0.25">
      <c r="B49" s="14" t="s">
        <v>56</v>
      </c>
      <c r="C49" s="9">
        <v>55317.96</v>
      </c>
      <c r="D49" s="9">
        <v>420648.43</v>
      </c>
      <c r="E49" s="9">
        <v>0</v>
      </c>
      <c r="F49" s="9">
        <v>629687.15</v>
      </c>
      <c r="G49" s="9">
        <v>0</v>
      </c>
      <c r="H49" s="9">
        <v>0</v>
      </c>
      <c r="I49" s="9">
        <v>242305.55</v>
      </c>
      <c r="J49" s="9">
        <v>71363.010000000009</v>
      </c>
      <c r="K49" s="9">
        <v>0</v>
      </c>
      <c r="L49" s="17">
        <v>958811.55</v>
      </c>
      <c r="M49" s="9">
        <v>0</v>
      </c>
      <c r="N49" s="9">
        <v>307085.10000000003</v>
      </c>
      <c r="O49" s="9">
        <v>0</v>
      </c>
      <c r="P49" s="9">
        <v>3654048.41</v>
      </c>
      <c r="Q49" s="9">
        <v>0</v>
      </c>
      <c r="R49" s="9">
        <v>20553.38</v>
      </c>
      <c r="S49" s="9">
        <v>500891.88</v>
      </c>
      <c r="T49" s="10">
        <f t="shared" si="5"/>
        <v>6860712.4199999999</v>
      </c>
    </row>
    <row r="50" spans="1:20" x14ac:dyDescent="0.25">
      <c r="B50" s="14" t="s">
        <v>57</v>
      </c>
      <c r="C50" s="25">
        <v>15196.87</v>
      </c>
      <c r="D50" s="25">
        <v>44426</v>
      </c>
      <c r="E50" s="25">
        <v>0</v>
      </c>
      <c r="F50" s="25">
        <v>124283.43</v>
      </c>
      <c r="G50" s="25">
        <v>0</v>
      </c>
      <c r="H50" s="25">
        <v>0</v>
      </c>
      <c r="I50" s="25">
        <v>46619.839999999997</v>
      </c>
      <c r="J50" s="25">
        <v>13509.72</v>
      </c>
      <c r="K50" s="25">
        <v>0</v>
      </c>
      <c r="L50" s="25">
        <v>205759.3</v>
      </c>
      <c r="M50" s="25">
        <v>0</v>
      </c>
      <c r="N50" s="25">
        <v>52650.95</v>
      </c>
      <c r="O50" s="25">
        <v>0</v>
      </c>
      <c r="P50" s="25">
        <v>627124.15</v>
      </c>
      <c r="Q50" s="25">
        <v>0</v>
      </c>
      <c r="R50" s="25">
        <v>3203.24</v>
      </c>
      <c r="S50" s="25">
        <v>88139.71</v>
      </c>
      <c r="T50" s="20">
        <f>SUM(C50:S50)</f>
        <v>1220913.21</v>
      </c>
    </row>
    <row r="51" spans="1:20" x14ac:dyDescent="0.25">
      <c r="B51" s="14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9"/>
      <c r="P51" s="17"/>
      <c r="Q51" s="17"/>
      <c r="R51" s="17"/>
      <c r="S51" s="17"/>
      <c r="T51" s="17"/>
    </row>
    <row r="52" spans="1:20" x14ac:dyDescent="0.25">
      <c r="C52" s="26">
        <f>SUM(C45:C50)</f>
        <v>162111.03</v>
      </c>
      <c r="D52" s="26">
        <f>SUM(D45:D50)</f>
        <v>888205.37000000011</v>
      </c>
      <c r="E52" s="26">
        <f>SUM(E45:E50)</f>
        <v>0</v>
      </c>
      <c r="F52" s="26">
        <f>SUM(F45:F50)</f>
        <v>1331444.1399999999</v>
      </c>
      <c r="G52" s="26">
        <f>SUM(G45:G50)</f>
        <v>0</v>
      </c>
      <c r="H52" s="26">
        <f t="shared" ref="H52:S52" si="6">SUM(H45:H50)</f>
        <v>0</v>
      </c>
      <c r="I52" s="26">
        <f>SUM(I45:I50)</f>
        <v>511573.36</v>
      </c>
      <c r="J52" s="26">
        <f>SUM(J45:J50)</f>
        <v>146276.74000000002</v>
      </c>
      <c r="K52" s="26">
        <f t="shared" si="6"/>
        <v>0</v>
      </c>
      <c r="L52" s="26">
        <f t="shared" si="6"/>
        <v>2500491.5299999998</v>
      </c>
      <c r="M52" s="26">
        <f>SUM(M45:M50)</f>
        <v>0</v>
      </c>
      <c r="N52" s="26">
        <f t="shared" si="6"/>
        <v>787937.72</v>
      </c>
      <c r="O52" s="26">
        <f t="shared" si="6"/>
        <v>0</v>
      </c>
      <c r="P52" s="26">
        <f>SUM(P45:P50)</f>
        <v>9243482.3600000013</v>
      </c>
      <c r="Q52" s="26">
        <f>SUM(Q45:Q50)</f>
        <v>0</v>
      </c>
      <c r="R52" s="26">
        <f>SUM(R45:R50)</f>
        <v>49071.18</v>
      </c>
      <c r="S52" s="26">
        <f t="shared" si="6"/>
        <v>1082239.2</v>
      </c>
      <c r="T52" s="26">
        <f>SUM(C52:S52)</f>
        <v>16702832.629999999</v>
      </c>
    </row>
    <row r="53" spans="1:20" x14ac:dyDescent="0.25"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</row>
    <row r="54" spans="1:20" ht="14.4" thickBot="1" x14ac:dyDescent="0.3">
      <c r="A54" t="s">
        <v>58</v>
      </c>
      <c r="C54" s="27">
        <f>C42-C52</f>
        <v>0</v>
      </c>
      <c r="D54" s="27">
        <f t="shared" ref="D54:S54" si="7">D42-D52</f>
        <v>0</v>
      </c>
      <c r="E54" s="27">
        <f t="shared" si="7"/>
        <v>0</v>
      </c>
      <c r="F54" s="27">
        <f t="shared" si="7"/>
        <v>0</v>
      </c>
      <c r="G54" s="27">
        <f t="shared" si="7"/>
        <v>0</v>
      </c>
      <c r="H54" s="27">
        <f t="shared" si="7"/>
        <v>0</v>
      </c>
      <c r="I54" s="27">
        <f t="shared" si="7"/>
        <v>0</v>
      </c>
      <c r="J54" s="27">
        <f t="shared" si="7"/>
        <v>0</v>
      </c>
      <c r="K54" s="27">
        <f t="shared" si="7"/>
        <v>0</v>
      </c>
      <c r="L54" s="27">
        <f t="shared" si="7"/>
        <v>0</v>
      </c>
      <c r="M54" s="27">
        <f t="shared" si="7"/>
        <v>0</v>
      </c>
      <c r="N54" s="27">
        <f t="shared" si="7"/>
        <v>0</v>
      </c>
      <c r="O54" s="27">
        <f t="shared" si="7"/>
        <v>0</v>
      </c>
      <c r="P54" s="27">
        <f t="shared" si="7"/>
        <v>0</v>
      </c>
      <c r="Q54" s="27">
        <f t="shared" si="7"/>
        <v>0</v>
      </c>
      <c r="R54" s="27">
        <f t="shared" si="7"/>
        <v>0</v>
      </c>
      <c r="S54" s="27">
        <f t="shared" si="7"/>
        <v>0</v>
      </c>
      <c r="T54" s="27">
        <f>T42-T52</f>
        <v>0</v>
      </c>
    </row>
    <row r="55" spans="1:20" ht="14.4" thickTop="1" x14ac:dyDescent="0.25"/>
    <row r="56" spans="1:20" x14ac:dyDescent="0.25">
      <c r="A56" s="28"/>
      <c r="B56" s="29"/>
    </row>
  </sheetData>
  <mergeCells count="4">
    <mergeCell ref="A2:S2"/>
    <mergeCell ref="A3:S3"/>
    <mergeCell ref="A4:S4"/>
    <mergeCell ref="A5:S5"/>
  </mergeCells>
  <pageMargins left="0.25" right="0.2" top="0.5" bottom="0.25" header="0.3" footer="0"/>
  <pageSetup scale="69" orientation="landscape" r:id="rId1"/>
  <headerFooter>
    <oddFooter>&amp;C&amp;8Page &amp;P of &amp;N&amp;R&amp;8Date: &amp;D</oddFooter>
  </headerFooter>
  <colBreaks count="2" manualBreakCount="2">
    <brk id="8" max="53" man="1"/>
    <brk id="14" max="5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ABX1 26 Distribution Rpt</vt:lpstr>
      <vt:lpstr>'ABX1 26 Distribution Rpt'!Print_Area</vt:lpstr>
      <vt:lpstr>'ABX1 26 Distribution Rpt'!Print_Titles</vt:lpstr>
    </vt:vector>
  </TitlesOfParts>
  <Company>County of San Diego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lyu1</dc:creator>
  <cp:lastModifiedBy>Ndejesus</cp:lastModifiedBy>
  <dcterms:created xsi:type="dcterms:W3CDTF">2012-10-01T21:52:50Z</dcterms:created>
  <dcterms:modified xsi:type="dcterms:W3CDTF">2016-07-08T23:38:46Z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-613333546</vt:i4>
  </property>
  <property fmtid="{D5CDD505-2E9C-101B-9397-08002B2CF9AE}" pid="3" name="_NewReviewCycle">
    <vt:lpwstr/>
  </property>
  <property fmtid="{D5CDD505-2E9C-101B-9397-08002B2CF9AE}" pid="4" name="_EmailSubject">
    <vt:lpwstr>Estimated Redevelopment Property Tax Trust Fund Allocation &amp; Distribution for January 2, 2013</vt:lpwstr>
  </property>
  <property fmtid="{D5CDD505-2E9C-101B-9397-08002B2CF9AE}" pid="5" name="_AuthorEmail">
    <vt:lpwstr>PTS.FGG@sdcounty.ca.gov</vt:lpwstr>
  </property>
  <property fmtid="{D5CDD505-2E9C-101B-9397-08002B2CF9AE}" pid="6" name="_AuthorEmailDisplayName">
    <vt:lpwstr>FGG, PTS</vt:lpwstr>
  </property>
  <property fmtid="{D5CDD505-2E9C-101B-9397-08002B2CF9AE}" pid="7" name="_ReviewingToolsShownOnce">
    <vt:lpwstr/>
  </property>
</Properties>
</file>