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C_ALL\Website Redevelopment Dissolution Reports\FY 2016-17\2. DOF Reports\B. RPTTF Distributions\"/>
    </mc:Choice>
  </mc:AlternateContent>
  <bookViews>
    <workbookView xWindow="120" yWindow="1815" windowWidth="15195" windowHeight="5685" tabRatio="883"/>
  </bookViews>
  <sheets>
    <sheet name="ROPS Rpt Form" sheetId="23" r:id="rId1"/>
  </sheets>
  <externalReferences>
    <externalReference r:id="rId2"/>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Rpt Form'!$A$1:$T$64</definedName>
    <definedName name="_xlnm.Print_Area">#REF!</definedName>
    <definedName name="Print_Area_MI" localSheetId="0">#REF!</definedName>
    <definedName name="Print_Area_MI">#REF!</definedName>
    <definedName name="_xlnm.Print_Titles" localSheetId="0">'ROPS Rpt Form'!$A:$B,'ROPS Rpt Form'!$1:$5</definedName>
    <definedName name="PRNTNAM">#N/A</definedName>
    <definedName name="Q" localSheetId="0">#REF!</definedName>
    <definedName name="Q">#REF!</definedName>
    <definedName name="RMASTR">#N/A</definedName>
    <definedName name="ROPS">#REF!</definedName>
    <definedName name="SRV">'[1]60476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52511"/>
</workbook>
</file>

<file path=xl/calcChain.xml><?xml version="1.0" encoding="utf-8"?>
<calcChain xmlns="http://schemas.openxmlformats.org/spreadsheetml/2006/main">
  <c r="C60" i="23" l="1"/>
  <c r="C59" i="23"/>
  <c r="C58" i="23"/>
  <c r="C48" i="23"/>
  <c r="C35" i="23"/>
  <c r="C32" i="23"/>
  <c r="C31" i="23"/>
  <c r="C28" i="23"/>
  <c r="C27" i="23"/>
  <c r="C24" i="23"/>
  <c r="C23" i="23"/>
  <c r="E36" i="23"/>
  <c r="R18" i="23"/>
  <c r="N18" i="23"/>
  <c r="J18" i="23"/>
  <c r="F18" i="23"/>
  <c r="C17" i="23"/>
  <c r="S18" i="23"/>
  <c r="O18" i="23"/>
  <c r="K18" i="23"/>
  <c r="G18" i="23"/>
  <c r="C16" i="23"/>
  <c r="T18" i="23"/>
  <c r="Q18" i="23"/>
  <c r="P18" i="23"/>
  <c r="M18" i="23"/>
  <c r="L18" i="23"/>
  <c r="I18" i="23"/>
  <c r="H18" i="23"/>
  <c r="E18" i="23"/>
  <c r="D18" i="23"/>
  <c r="E12" i="23"/>
  <c r="T12" i="23"/>
  <c r="S12" i="23"/>
  <c r="R12" i="23"/>
  <c r="Q12" i="23"/>
  <c r="P12" i="23"/>
  <c r="O12" i="23"/>
  <c r="N12" i="23"/>
  <c r="M12" i="23"/>
  <c r="L12" i="23"/>
  <c r="K12" i="23"/>
  <c r="J12" i="23"/>
  <c r="I12" i="23"/>
  <c r="H12" i="23"/>
  <c r="G12" i="23"/>
  <c r="F12" i="23"/>
  <c r="D12" i="23"/>
  <c r="C10" i="23"/>
  <c r="C9" i="23"/>
  <c r="C8" i="23"/>
  <c r="C7" i="23"/>
  <c r="E37" i="23" l="1"/>
  <c r="E38" i="23" s="1"/>
  <c r="C18" i="23"/>
  <c r="C15" i="23"/>
  <c r="C11" i="23"/>
  <c r="C12" i="23" l="1"/>
  <c r="F45" i="23" l="1"/>
  <c r="G45" i="23"/>
  <c r="L45" i="23"/>
  <c r="E45" i="23"/>
  <c r="J45" i="23"/>
  <c r="P45" i="23"/>
  <c r="Q45" i="23"/>
  <c r="H44" i="23"/>
  <c r="I45" i="23"/>
  <c r="O45" i="23"/>
  <c r="T45" i="23"/>
  <c r="H45" i="23"/>
  <c r="K44" i="23"/>
  <c r="N45" i="23"/>
  <c r="S45" i="23"/>
  <c r="M45" i="23"/>
  <c r="R45" i="23"/>
  <c r="D42" i="23" l="1"/>
  <c r="J44" i="23"/>
  <c r="J47" i="23" s="1"/>
  <c r="J42" i="23"/>
  <c r="I42" i="23"/>
  <c r="I44" i="23"/>
  <c r="I47" i="23" s="1"/>
  <c r="R44" i="23"/>
  <c r="R47" i="23" s="1"/>
  <c r="R42" i="23"/>
  <c r="H42" i="23"/>
  <c r="G44" i="23"/>
  <c r="G47" i="23" s="1"/>
  <c r="G42" i="23"/>
  <c r="N44" i="23"/>
  <c r="N47" i="23" s="1"/>
  <c r="N42" i="23"/>
  <c r="D44" i="23"/>
  <c r="S44" i="23"/>
  <c r="S47" i="23" s="1"/>
  <c r="S42" i="23"/>
  <c r="M42" i="23"/>
  <c r="M44" i="23"/>
  <c r="M47" i="23" s="1"/>
  <c r="Q42" i="23"/>
  <c r="Q44" i="23"/>
  <c r="Q47" i="23" s="1"/>
  <c r="O44" i="23"/>
  <c r="O47" i="23" s="1"/>
  <c r="O42" i="23"/>
  <c r="E42" i="23"/>
  <c r="E44" i="23"/>
  <c r="E47" i="23" s="1"/>
  <c r="K42" i="23" l="1"/>
  <c r="K45" i="23"/>
  <c r="F42" i="23"/>
  <c r="F44" i="23"/>
  <c r="F47" i="23" s="1"/>
  <c r="C41" i="23"/>
  <c r="D45" i="23"/>
  <c r="D47" i="23" s="1"/>
  <c r="N46" i="23"/>
  <c r="L44" i="23"/>
  <c r="L47" i="23" s="1"/>
  <c r="L42" i="23"/>
  <c r="J46" i="23"/>
  <c r="E46" i="23"/>
  <c r="E49" i="23"/>
  <c r="Q46" i="23"/>
  <c r="S46" i="23"/>
  <c r="H47" i="23"/>
  <c r="G46" i="23"/>
  <c r="R46" i="23"/>
  <c r="I46" i="23"/>
  <c r="T44" i="23"/>
  <c r="T47" i="23" s="1"/>
  <c r="T42" i="23"/>
  <c r="O46" i="23"/>
  <c r="M46" i="23"/>
  <c r="P44" i="23"/>
  <c r="P47" i="23" s="1"/>
  <c r="P42" i="23"/>
  <c r="C40" i="23"/>
  <c r="K47" i="23"/>
  <c r="C45" i="23" l="1"/>
  <c r="F46" i="23"/>
  <c r="C42" i="23"/>
  <c r="P46" i="23"/>
  <c r="T46" i="23"/>
  <c r="C44" i="23"/>
  <c r="H46" i="23"/>
  <c r="C47" i="23"/>
  <c r="L46" i="23"/>
  <c r="K46" i="23"/>
  <c r="D46" i="23"/>
  <c r="C46" i="23" l="1"/>
  <c r="F62" i="23" l="1"/>
  <c r="F61" i="23"/>
  <c r="F63" i="23" l="1"/>
  <c r="D62" i="23" l="1"/>
  <c r="D61" i="23" l="1"/>
  <c r="D63" i="23" s="1"/>
  <c r="H62" i="23" l="1"/>
  <c r="R62" i="23"/>
  <c r="Q62" i="23" l="1"/>
  <c r="M62" i="23"/>
  <c r="H61" i="23"/>
  <c r="R61" i="23"/>
  <c r="Q61" i="23" l="1"/>
  <c r="Q63" i="23" s="1"/>
  <c r="I62" i="23"/>
  <c r="R63" i="23"/>
  <c r="M61" i="23"/>
  <c r="M63" i="23" s="1"/>
  <c r="H63" i="23"/>
  <c r="L62" i="23"/>
  <c r="P62" i="23" l="1"/>
  <c r="I61" i="23"/>
  <c r="I63" i="23" s="1"/>
  <c r="L61" i="23"/>
  <c r="L63" i="23" s="1"/>
  <c r="P61" i="23" l="1"/>
  <c r="P63" i="23" s="1"/>
  <c r="G62" i="23" l="1"/>
  <c r="T62" i="23" l="1"/>
  <c r="O62" i="23"/>
  <c r="G61" i="23"/>
  <c r="S62" i="23"/>
  <c r="K62" i="23"/>
  <c r="E62" i="23"/>
  <c r="O61" i="23" l="1"/>
  <c r="O63" i="23" s="1"/>
  <c r="K61" i="23"/>
  <c r="T61" i="23"/>
  <c r="T63" i="23" s="1"/>
  <c r="E61" i="23"/>
  <c r="E63" i="23" s="1"/>
  <c r="S61" i="23"/>
  <c r="S63" i="23" s="1"/>
  <c r="G63" i="23"/>
  <c r="K63" i="23" l="1"/>
  <c r="J62" i="23"/>
  <c r="J61" i="23" l="1"/>
  <c r="J63" i="23" l="1"/>
  <c r="C53" i="23" l="1"/>
  <c r="C55" i="23"/>
  <c r="C57" i="23"/>
  <c r="C56" i="23"/>
  <c r="C52" i="23" l="1"/>
  <c r="N62" i="23"/>
  <c r="C54" i="23"/>
  <c r="C62" i="23" l="1"/>
  <c r="N61" i="23"/>
  <c r="C51" i="23"/>
  <c r="C61" i="23" l="1"/>
  <c r="N63" i="23"/>
  <c r="C63" i="23" l="1"/>
  <c r="J36" i="23" l="1"/>
  <c r="J37" i="23" s="1"/>
  <c r="J38" i="23" s="1"/>
  <c r="J49" i="23" s="1"/>
  <c r="F36" i="23" l="1"/>
  <c r="F37" i="23" s="1"/>
  <c r="F38" i="23" s="1"/>
  <c r="F49" i="23" s="1"/>
  <c r="D36" i="23" l="1"/>
  <c r="D37" i="23" l="1"/>
  <c r="D38" i="23" l="1"/>
  <c r="D49" i="23" l="1"/>
  <c r="C34" i="23" l="1"/>
  <c r="C26" i="23"/>
  <c r="C30" i="23"/>
  <c r="C29" i="23" l="1"/>
  <c r="C33" i="23"/>
  <c r="S36" i="23" l="1"/>
  <c r="S37" i="23" s="1"/>
  <c r="S38" i="23" s="1"/>
  <c r="S49" i="23" s="1"/>
  <c r="T36" i="23" l="1"/>
  <c r="T37" i="23" s="1"/>
  <c r="T38" i="23" s="1"/>
  <c r="T49" i="23" s="1"/>
  <c r="Q36" i="23" l="1"/>
  <c r="Q37" i="23" s="1"/>
  <c r="Q38" i="23" s="1"/>
  <c r="Q49" i="23" s="1"/>
  <c r="C25" i="23" l="1"/>
  <c r="O36" i="23"/>
  <c r="O37" i="23" s="1"/>
  <c r="O38" i="23" s="1"/>
  <c r="O49" i="23" s="1"/>
  <c r="M36" i="23" l="1"/>
  <c r="M37" i="23" s="1"/>
  <c r="M38" i="23" s="1"/>
  <c r="M49" i="23" s="1"/>
  <c r="K36" i="23" l="1"/>
  <c r="K37" i="23" s="1"/>
  <c r="K38" i="23" s="1"/>
  <c r="K49" i="23" s="1"/>
  <c r="H36" i="23" l="1"/>
  <c r="H37" i="23" s="1"/>
  <c r="H38" i="23" s="1"/>
  <c r="H49" i="23" s="1"/>
  <c r="G36" i="23" l="1"/>
  <c r="G37" i="23" l="1"/>
  <c r="G38" i="23" l="1"/>
  <c r="G49" i="23" l="1"/>
  <c r="C22" i="23" l="1"/>
  <c r="C20" i="23" l="1"/>
  <c r="R36" i="23" l="1"/>
  <c r="R37" i="23" s="1"/>
  <c r="R38" i="23" s="1"/>
  <c r="R49" i="23" s="1"/>
  <c r="L36" i="23"/>
  <c r="L37" i="23" s="1"/>
  <c r="L38" i="23" s="1"/>
  <c r="L49" i="23" s="1"/>
  <c r="P36" i="23"/>
  <c r="P37" i="23" s="1"/>
  <c r="P38" i="23" s="1"/>
  <c r="P49" i="23" s="1"/>
  <c r="N36" i="23" l="1"/>
  <c r="N37" i="23" s="1"/>
  <c r="N38" i="23" s="1"/>
  <c r="N49" i="23" s="1"/>
  <c r="C21" i="23" l="1"/>
  <c r="I36" i="23"/>
  <c r="I37" i="23" l="1"/>
  <c r="C36" i="23"/>
  <c r="I38" i="23" l="1"/>
  <c r="C37" i="23"/>
  <c r="I49" i="23" l="1"/>
  <c r="C38" i="23"/>
  <c r="C49" i="23" l="1"/>
</calcChain>
</file>

<file path=xl/sharedStrings.xml><?xml version="1.0" encoding="utf-8"?>
<sst xmlns="http://schemas.openxmlformats.org/spreadsheetml/2006/main" count="83" uniqueCount="82">
  <si>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</si>
  <si>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</si>
  <si>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</si>
  <si>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</si>
  <si>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</si>
  <si>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</si>
  <si>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</si>
  <si>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</si>
  <si>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</si>
  <si>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</si>
  <si>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</si>
  <si>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</si>
  <si>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</si>
  <si>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Countywide Totals</t>
  </si>
  <si>
    <t>Cities</t>
  </si>
  <si>
    <t>K-12 Schools</t>
  </si>
  <si>
    <t xml:space="preserve">Community Colleges  </t>
  </si>
  <si>
    <t>ERAF - K-12</t>
  </si>
  <si>
    <t>ERAF - Community Colleges</t>
  </si>
  <si>
    <t>ERAF - County Offices of Education</t>
  </si>
  <si>
    <t>Special Districts</t>
  </si>
  <si>
    <t>Percentage of Residual Distributions to K-14 Schools</t>
  </si>
  <si>
    <t>SB 2557 Administration Fees</t>
  </si>
  <si>
    <t>Penalty Assessments</t>
  </si>
  <si>
    <t>Education Revenue Augmentation Fund (ERAF)</t>
  </si>
  <si>
    <t>Interest Earnings/Other</t>
  </si>
  <si>
    <t>Administrative Distributions-</t>
  </si>
  <si>
    <t>Passthrough Distributions-</t>
  </si>
  <si>
    <t>Administrative Fees to CAC</t>
  </si>
  <si>
    <t xml:space="preserve">Comments: </t>
  </si>
  <si>
    <t xml:space="preserve">Title of Former Redevelopment Agency: </t>
  </si>
  <si>
    <t>Line #</t>
  </si>
  <si>
    <t>County : San Diego</t>
  </si>
  <si>
    <t xml:space="preserve"> Carlsbad RDA </t>
  </si>
  <si>
    <t xml:space="preserve"> El Cajon RDA </t>
  </si>
  <si>
    <t xml:space="preserve"> Escondido RDA </t>
  </si>
  <si>
    <t xml:space="preserve"> Imperial Beach RDA </t>
  </si>
  <si>
    <t xml:space="preserve"> Lemon Grove RDA </t>
  </si>
  <si>
    <t xml:space="preserve"> National City RDA </t>
  </si>
  <si>
    <t xml:space="preserve"> Solana Beach RDA </t>
  </si>
  <si>
    <t xml:space="preserve"> Vista RDA </t>
  </si>
  <si>
    <t>K-12 School Passthrough Payments - (H&amp;S Code 33401)</t>
  </si>
  <si>
    <t>Community College Passthrough Payments - (H&amp;S Code 33401)</t>
  </si>
  <si>
    <t>County Office of Education - (H&amp;S Code 33401)</t>
  </si>
  <si>
    <t>K-12 School Passthrough Payments - (H&amp;S Code 33676)</t>
  </si>
  <si>
    <t>Community College Passthrough Payments - (H&amp;S Code 33676)</t>
  </si>
  <si>
    <t>County Office of Education - (H&amp;S Code 33676)</t>
  </si>
  <si>
    <t>Coronado RDA</t>
  </si>
  <si>
    <t>La Mesa RDA</t>
  </si>
  <si>
    <t xml:space="preserve"> Oceanside RDA</t>
  </si>
  <si>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</si>
  <si>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 xml:space="preserve">RPTTF Deposits - </t>
    </r>
    <r>
      <rPr>
        <sz val="10"/>
        <rFont val="Arial"/>
        <family val="2"/>
      </rPr>
      <t>Entering the deposits by source is optional.</t>
    </r>
  </si>
  <si>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</si>
  <si>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</si>
  <si>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</si>
  <si>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Total Administrative Distributions (sum of lines 10:12)</t>
  </si>
  <si>
    <t xml:space="preserve">Non-Admin EOs </t>
  </si>
  <si>
    <t>Admin EOs</t>
  </si>
  <si>
    <t xml:space="preserve">Admin EOs </t>
  </si>
  <si>
    <t>Total Administrative and Passthrough Distributions (sum of lines 13 and 31)</t>
  </si>
  <si>
    <t>Total Passthrough Distributions (sum of lines 15:30)</t>
  </si>
  <si>
    <t>Total RPTTF Balance Available to Fund Successor Agency (SA) Enforceable Obligations (EOs)  (line 6 - 32)</t>
  </si>
  <si>
    <t xml:space="preserve"> Poway RDA</t>
  </si>
  <si>
    <t xml:space="preserve"> Chula Vista RDA</t>
  </si>
  <si>
    <t xml:space="preserve"> Santee RDA</t>
  </si>
  <si>
    <t xml:space="preserve"> County of 
San Diego RDA</t>
  </si>
  <si>
    <t xml:space="preserve"> City of 
San Diego RDA</t>
  </si>
  <si>
    <t xml:space="preserve"> San Marcos RDA</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</si>
  <si>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</si>
  <si>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Total Finance Approved RPTTF for Distribution (sum of lines 35 plus 36)</t>
  </si>
  <si>
    <t>SCO Invoices for Audit and Oversight - Funding should only be allocated for this purpose when there is sufficient RPTTF to fully fund the approved enforceable obligations as shown on line 37.</t>
  </si>
  <si>
    <t>CAC Distributed ROPS RPTTF</t>
  </si>
  <si>
    <t xml:space="preserve">    Insufficient RPTTF available to fund Finance Approved items in "A" ROPS (line 37 minus 42)</t>
  </si>
  <si>
    <r>
      <rPr>
        <b/>
        <sz val="10"/>
        <rFont val="Arial"/>
        <family val="2"/>
      </rPr>
      <t>Pension Override/State Water Project Override Revenues</t>
    </r>
    <r>
      <rPr>
        <sz val="10"/>
        <rFont val="Arial"/>
        <family val="2"/>
      </rPr>
      <t xml:space="preserve"> pursuant to HSC 34183 (a) (1) (B)</t>
    </r>
  </si>
  <si>
    <t>Total ROPS 16-17A Only RPTTF Balance Available for Distribution to ATEs (line 33 minus 42 minus 43)</t>
  </si>
  <si>
    <t>RPTTF Distributions to ATEs</t>
  </si>
  <si>
    <t>Total ERAF - Please break out the ERAF amounts into the following categories if possible. (sum of lines 53:55)</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</si>
  <si>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</si>
  <si>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</si>
  <si>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Total CAC Distributed RPTTF for SA EOs (sum of lines 39 plus 40)</t>
  </si>
  <si>
    <r>
      <t>Allocation Period:</t>
    </r>
    <r>
      <rPr>
        <sz val="10"/>
        <rFont val="Arial"/>
        <family val="2"/>
      </rPr>
      <t xml:space="preserve"> July 2017 - December 2017</t>
    </r>
  </si>
  <si>
    <r>
      <t>ROPS Redevelopment Property Tax Trust Fund (RPTTF) Allocation Cycle:</t>
    </r>
    <r>
      <rPr>
        <sz val="10"/>
        <rFont val="Arial"/>
        <family val="2"/>
      </rPr>
      <t xml:space="preserve">    17-18A</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</si>
</sst>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_(* \(#,##0.00\);_(* &quot;-&quot;_);_(@_)"/>
    <numFmt numFmtId="167" formatCode="General_)"/>
  </numFmts>
  <fonts count="27">
    <font>
      <sz val="11"/>
      <color theme="1"/>
      <name val="Calibri"/>
      <family val="2"/>
      <scheme val="minor"/>
    </font>
    <font>
      <sz val="10"/>
      <name val="Arial"/>
      <family val="2"/>
    </font>
    <font>
      <b/>
      <sz val="10"/>
      <name val="Arial"/>
      <family val="2"/>
    </font>
    <font>
      <b/>
      <sz val="12"/>
      <name val="Arial"/>
      <family val="2"/>
    </font>
    <font>
      <sz val="11"/>
      <color theme="1"/>
      <name val="Calibri"/>
      <family val="2"/>
      <scheme val="minor"/>
    </font>
    <font>
      <sz val="10"/>
      <color rgb="FFC00000"/>
      <name val="Arial"/>
      <family val="2"/>
    </font>
    <font>
      <sz val="11"/>
      <color theme="1"/>
      <name val="Arial"/>
      <family val="2"/>
    </font>
    <font>
      <u/>
      <sz val="10"/>
      <color indexed="12"/>
      <name val="Arial"/>
      <family val="2"/>
    </font>
    <font>
      <sz val="10"/>
      <color rgb="FF0070C0"/>
      <name val="Arial"/>
      <family val="2"/>
    </font>
    <font>
      <sz val="10"/>
      <color rgb="FF0070C0"/>
      <name val="Calibri"/>
      <family val="2"/>
      <scheme val="minor"/>
    </font>
    <font>
      <b/>
      <sz val="10"/>
      <color rgb="FF0070C0"/>
      <name val="Calibri"/>
      <family val="2"/>
      <scheme val="minor"/>
    </font>
    <font>
      <sz val="12"/>
      <color theme="1"/>
      <name val="Calibri"/>
      <family val="2"/>
      <scheme val="minor"/>
    </font>
    <font>
      <sz val="11"/>
      <color rgb="FF0070C0"/>
      <name val="Calibri"/>
      <family val="2"/>
      <scheme val="minor"/>
    </font>
    <font>
      <sz val="10"/>
      <color theme="1"/>
      <name val="Arial"/>
      <family val="2"/>
    </font>
    <font>
      <sz val="8"/>
      <name val="Arial"/>
      <family val="2"/>
    </font>
    <font>
      <sz val="8"/>
      <color rgb="FF0070C0"/>
      <name val="Arial"/>
      <family val="2"/>
    </font>
    <font>
      <sz val="8"/>
      <color rgb="FF0070C0"/>
      <name val="Calibri"/>
      <family val="2"/>
      <scheme val="minor"/>
    </font>
    <font>
      <b/>
      <sz val="8"/>
      <color rgb="FF0070C0"/>
      <name val="Calibri"/>
      <family val="2"/>
      <scheme val="minor"/>
    </font>
    <font>
      <sz val="10"/>
      <color theme="3"/>
      <name val="Arial"/>
      <family val="2"/>
    </font>
    <font>
      <sz val="10"/>
      <name val="Helv"/>
    </font>
    <font>
      <u/>
      <sz val="10"/>
      <color indexed="12"/>
      <name val="Gill Sans"/>
      <family val="2"/>
    </font>
    <font>
      <sz val="10"/>
      <name val="MS Sans Serif"/>
      <family val="2"/>
    </font>
    <font>
      <b/>
      <sz val="12"/>
      <color theme="6" tint="-0.499984740745262"/>
      <name val="Arial"/>
      <family val="2"/>
    </font>
    <font>
      <b/>
      <i/>
      <sz val="12"/>
      <color rgb="FFFF0000"/>
      <name val="Arial"/>
      <family val="2"/>
    </font>
    <font>
      <b/>
      <sz val="14"/>
      <color theme="6" tint="-0.499984740745262"/>
      <name val="Arial"/>
      <family val="2"/>
    </font>
    <font>
      <b/>
      <i/>
      <sz val="12"/>
      <color theme="6" tint="-0.499984740745262"/>
      <name val="Arial"/>
      <family val="2"/>
    </font>
    <font>
      <b/>
      <i/>
      <u/>
      <sz val="12"/>
      <color theme="6" tint="-0.499984740745262"/>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9">
    <xf numFmtId="0" fontId="0" fillId="0" borderId="0"/>
    <xf numFmtId="43" fontId="4" fillId="0" borderId="0" applyFont="0" applyFill="0" applyBorder="0" applyAlignment="0" applyProtection="0"/>
    <xf numFmtId="0" fontId="1" fillId="0" borderId="0"/>
    <xf numFmtId="0" fontId="6" fillId="0" borderId="0"/>
    <xf numFmtId="0" fontId="7" fillId="0" borderId="0" applyNumberFormat="0" applyFill="0" applyBorder="0" applyAlignment="0" applyProtection="0">
      <alignment vertical="top"/>
      <protection locked="0"/>
    </xf>
    <xf numFmtId="0" fontId="11" fillId="0" borderId="0"/>
    <xf numFmtId="43" fontId="11" fillId="0" borderId="0" applyFont="0" applyFill="0" applyBorder="0" applyAlignment="0" applyProtection="0"/>
    <xf numFmtId="44" fontId="11" fillId="0" borderId="0" applyFont="0" applyFill="0" applyBorder="0" applyAlignment="0" applyProtection="0"/>
    <xf numFmtId="39" fontId="1" fillId="0" borderId="0"/>
    <xf numFmtId="39" fontId="1" fillId="0" borderId="0"/>
    <xf numFmtId="39" fontId="1" fillId="0" borderId="0"/>
    <xf numFmtId="0" fontId="4" fillId="0" borderId="0"/>
    <xf numFmtId="0" fontId="11" fillId="0" borderId="0"/>
    <xf numFmtId="0" fontId="11" fillId="0" borderId="0"/>
    <xf numFmtId="0" fontId="11" fillId="0" borderId="0"/>
    <xf numFmtId="0" fontId="4" fillId="0" borderId="0"/>
    <xf numFmtId="43" fontId="4" fillId="0" borderId="0" applyFont="0" applyFill="0" applyBorder="0" applyAlignment="0" applyProtection="0"/>
    <xf numFmtId="4" fontId="1" fillId="0" borderId="0" applyFill="0" applyBorder="0" applyAlignment="0" applyProtection="0"/>
    <xf numFmtId="4" fontId="1" fillId="0" borderId="0" applyFill="0" applyBorder="0" applyAlignment="0" applyProtection="0"/>
    <xf numFmtId="44" fontId="1" fillId="0" borderId="0" applyFont="0" applyFill="0" applyBorder="0" applyAlignment="0" applyProtection="0"/>
    <xf numFmtId="167" fontId="19"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9" fillId="0" borderId="0"/>
    <xf numFmtId="0" fontId="21"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1" fillId="0" borderId="0" xfId="0" applyFont="1" applyAlignment="1"/>
    <xf numFmtId="41" fontId="2" fillId="0" borderId="0" xfId="0" applyNumberFormat="1" applyFont="1" applyFill="1" applyBorder="1" applyAlignment="1"/>
    <xf numFmtId="41" fontId="1" fillId="0" borderId="0" xfId="0" applyNumberFormat="1" applyFont="1" applyFill="1" applyBorder="1" applyAlignment="1"/>
    <xf numFmtId="41" fontId="1" fillId="0" borderId="0" xfId="1" applyNumberFormat="1" applyFont="1" applyFill="1" applyBorder="1" applyAlignment="1"/>
    <xf numFmtId="0" fontId="1" fillId="0" borderId="0" xfId="0" applyFont="1" applyFill="1" applyAlignment="1"/>
    <xf numFmtId="0" fontId="1" fillId="0" borderId="0" xfId="0" applyFont="1" applyFill="1" applyBorder="1" applyAlignment="1"/>
    <xf numFmtId="41" fontId="2" fillId="0" borderId="0" xfId="0" applyNumberFormat="1" applyFont="1" applyBorder="1" applyAlignment="1"/>
    <xf numFmtId="41" fontId="1" fillId="0" borderId="0" xfId="0" applyNumberFormat="1" applyFont="1" applyBorder="1" applyAlignment="1"/>
    <xf numFmtId="165" fontId="1" fillId="8" borderId="2" xfId="1" applyNumberFormat="1" applyFont="1" applyFill="1" applyBorder="1" applyAlignment="1"/>
    <xf numFmtId="0" fontId="2" fillId="0" borderId="0" xfId="0" applyFont="1" applyFill="1" applyAlignment="1"/>
    <xf numFmtId="41" fontId="2" fillId="0" borderId="0" xfId="0" applyNumberFormat="1" applyFont="1" applyFill="1" applyAlignment="1"/>
    <xf numFmtId="0" fontId="1" fillId="0" borderId="0" xfId="0" applyFont="1" applyFill="1" applyAlignment="1">
      <alignment horizontal="left" indent="2"/>
    </xf>
    <xf numFmtId="49" fontId="5" fillId="0" borderId="0" xfId="1" applyNumberFormat="1" applyFont="1" applyFill="1" applyBorder="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1" fillId="0" borderId="0" xfId="0" applyNumberFormat="1" applyFont="1" applyFill="1" applyBorder="1" applyAlignment="1">
      <alignment horizontal="center"/>
    </xf>
    <xf numFmtId="43" fontId="1" fillId="0" borderId="0" xfId="1" applyFont="1" applyAlignment="1"/>
    <xf numFmtId="0" fontId="8" fillId="0" borderId="0" xfId="0" applyFont="1" applyAlignment="1"/>
    <xf numFmtId="43" fontId="8" fillId="0" borderId="0" xfId="1" applyFont="1" applyAlignment="1"/>
    <xf numFmtId="0" fontId="9" fillId="0" borderId="0" xfId="0" applyFont="1" applyFill="1" applyBorder="1" applyAlignment="1"/>
    <xf numFmtId="0" fontId="9" fillId="0" borderId="0" xfId="0" applyFont="1" applyAlignment="1"/>
    <xf numFmtId="0" fontId="10" fillId="0" borderId="0" xfId="0" applyFont="1" applyAlignment="1"/>
    <xf numFmtId="0" fontId="8" fillId="0" borderId="0" xfId="0" applyFont="1" applyAlignment="1">
      <alignment horizontal="center"/>
    </xf>
    <xf numFmtId="0" fontId="8" fillId="0" borderId="0" xfId="0" applyFont="1" applyAlignment="1">
      <alignment horizontal="center" wrapText="1"/>
    </xf>
    <xf numFmtId="14" fontId="8" fillId="0" borderId="0" xfId="0" applyNumberFormat="1" applyFont="1" applyAlignment="1"/>
    <xf numFmtId="37" fontId="1" fillId="0" borderId="0" xfId="15" applyNumberFormat="1" applyFont="1" applyFill="1" applyBorder="1" applyAlignment="1"/>
    <xf numFmtId="164" fontId="13" fillId="0" borderId="0" xfId="1" applyNumberFormat="1" applyFont="1"/>
    <xf numFmtId="164" fontId="13" fillId="0" borderId="0" xfId="0" applyNumberFormat="1" applyFont="1"/>
    <xf numFmtId="0" fontId="5" fillId="0" borderId="0" xfId="1" applyNumberFormat="1" applyFont="1" applyFill="1" applyBorder="1" applyAlignment="1">
      <alignment horizontal="left" vertical="top"/>
    </xf>
    <xf numFmtId="0" fontId="2" fillId="3" borderId="2" xfId="0" applyFont="1" applyFill="1" applyBorder="1" applyAlignment="1"/>
    <xf numFmtId="0" fontId="1" fillId="9" borderId="0" xfId="0" applyFont="1" applyFill="1" applyAlignment="1"/>
    <xf numFmtId="0" fontId="14" fillId="0" borderId="0" xfId="0" applyFont="1" applyAlignment="1"/>
    <xf numFmtId="0" fontId="15" fillId="0" borderId="0" xfId="0" applyFont="1" applyAlignment="1">
      <alignment horizontal="center"/>
    </xf>
    <xf numFmtId="0" fontId="15" fillId="0" borderId="0" xfId="0" applyFont="1" applyAlignment="1"/>
    <xf numFmtId="0" fontId="16" fillId="0" borderId="0" xfId="0" applyFont="1" applyAlignment="1"/>
    <xf numFmtId="0" fontId="17" fillId="0" borderId="0" xfId="0" applyFont="1" applyAlignment="1"/>
    <xf numFmtId="14" fontId="15" fillId="0" borderId="0" xfId="0" applyNumberFormat="1" applyFont="1" applyAlignment="1"/>
    <xf numFmtId="41" fontId="1" fillId="9" borderId="0" xfId="0" applyNumberFormat="1" applyFont="1" applyFill="1" applyBorder="1" applyAlignment="1"/>
    <xf numFmtId="0" fontId="8" fillId="0" borderId="0" xfId="0" applyFont="1" applyAlignment="1">
      <alignment horizontal="left"/>
    </xf>
    <xf numFmtId="0" fontId="1" fillId="0" borderId="0" xfId="0" applyFont="1" applyFill="1" applyBorder="1" applyAlignment="1">
      <alignment wrapText="1"/>
    </xf>
    <xf numFmtId="0" fontId="5" fillId="0" borderId="0" xfId="0" applyFont="1" applyFill="1" applyBorder="1" applyAlignment="1">
      <alignment horizontal="left" vertical="top" wrapText="1"/>
    </xf>
    <xf numFmtId="41" fontId="2" fillId="0" borderId="4" xfId="0" applyNumberFormat="1" applyFont="1" applyFill="1" applyBorder="1" applyAlignment="1">
      <alignment wrapText="1"/>
    </xf>
    <xf numFmtId="0" fontId="2" fillId="5" borderId="1" xfId="1" applyNumberFormat="1" applyFont="1" applyFill="1" applyBorder="1" applyAlignment="1"/>
    <xf numFmtId="0" fontId="18" fillId="0" borderId="0" xfId="0" applyFont="1" applyFill="1" applyAlignment="1">
      <alignment horizontal="right"/>
    </xf>
    <xf numFmtId="0" fontId="2" fillId="5" borderId="2" xfId="0" applyNumberFormat="1" applyFont="1" applyFill="1" applyBorder="1" applyAlignment="1">
      <alignment horizontal="left" wrapText="1"/>
    </xf>
    <xf numFmtId="0" fontId="2" fillId="3" borderId="1" xfId="0" applyNumberFormat="1" applyFont="1" applyFill="1" applyBorder="1" applyAlignment="1"/>
    <xf numFmtId="0" fontId="2" fillId="7" borderId="2" xfId="0" applyNumberFormat="1" applyFont="1" applyFill="1" applyBorder="1" applyAlignment="1">
      <alignment horizontal="left"/>
    </xf>
    <xf numFmtId="0" fontId="1" fillId="0" borderId="0" xfId="0" applyNumberFormat="1" applyFont="1" applyFill="1" applyAlignment="1">
      <alignment horizontal="left" indent="2"/>
    </xf>
    <xf numFmtId="0" fontId="1" fillId="0" borderId="0" xfId="0" applyNumberFormat="1" applyFont="1" applyFill="1" applyAlignment="1">
      <alignment horizontal="left" wrapText="1" indent="2"/>
    </xf>
    <xf numFmtId="0" fontId="1" fillId="7" borderId="1" xfId="1" applyNumberFormat="1" applyFont="1" applyFill="1" applyBorder="1" applyAlignment="1"/>
    <xf numFmtId="0" fontId="2" fillId="2" borderId="2" xfId="0" applyNumberFormat="1" applyFont="1" applyFill="1" applyBorder="1" applyAlignment="1">
      <alignment wrapText="1"/>
    </xf>
    <xf numFmtId="0" fontId="1" fillId="0" borderId="0" xfId="0" applyNumberFormat="1" applyFont="1" applyAlignment="1">
      <alignment horizontal="left" wrapText="1" indent="2"/>
    </xf>
    <xf numFmtId="0" fontId="1" fillId="0" borderId="0" xfId="0" applyNumberFormat="1" applyFont="1" applyFill="1" applyAlignment="1">
      <alignment horizontal="left" indent="4"/>
    </xf>
    <xf numFmtId="0" fontId="2" fillId="2" borderId="1" xfId="1" applyNumberFormat="1" applyFont="1" applyFill="1" applyBorder="1" applyAlignment="1">
      <alignment wrapText="1"/>
    </xf>
    <xf numFmtId="0" fontId="1" fillId="0" borderId="0" xfId="0" applyNumberFormat="1" applyFont="1" applyFill="1" applyBorder="1" applyAlignment="1">
      <alignment horizontal="left" wrapText="1" indent="2"/>
    </xf>
    <xf numFmtId="0" fontId="2" fillId="0" borderId="0" xfId="0" applyNumberFormat="1" applyFont="1" applyFill="1" applyAlignment="1"/>
    <xf numFmtId="0" fontId="2" fillId="0" borderId="0" xfId="0" applyNumberFormat="1" applyFont="1" applyFill="1" applyAlignment="1">
      <alignment wrapText="1"/>
    </xf>
    <xf numFmtId="0" fontId="1" fillId="10" borderId="0" xfId="0" applyNumberFormat="1" applyFont="1" applyFill="1" applyAlignment="1">
      <alignment horizontal="left" indent="2"/>
    </xf>
    <xf numFmtId="0" fontId="2" fillId="0" borderId="4" xfId="0" applyNumberFormat="1" applyFont="1" applyFill="1" applyBorder="1" applyAlignment="1"/>
    <xf numFmtId="41" fontId="2" fillId="0" borderId="0" xfId="0" applyNumberFormat="1" applyFont="1" applyFill="1" applyBorder="1" applyAlignment="1">
      <alignment wrapText="1"/>
    </xf>
    <xf numFmtId="41" fontId="14" fillId="0" borderId="0" xfId="0" applyNumberFormat="1" applyFont="1" applyFill="1" applyBorder="1" applyAlignment="1"/>
    <xf numFmtId="0" fontId="2" fillId="0" borderId="3" xfId="0" applyNumberFormat="1" applyFont="1" applyBorder="1" applyAlignment="1"/>
    <xf numFmtId="0" fontId="1" fillId="0" borderId="0" xfId="0" applyNumberFormat="1" applyFont="1" applyFill="1" applyBorder="1" applyAlignment="1">
      <alignment horizontal="center" wrapText="1"/>
    </xf>
    <xf numFmtId="166" fontId="1" fillId="0" borderId="0" xfId="0" applyNumberFormat="1" applyFont="1" applyFill="1" applyBorder="1" applyAlignment="1"/>
    <xf numFmtId="166" fontId="2" fillId="0" borderId="0" xfId="0" applyNumberFormat="1" applyFont="1" applyFill="1" applyBorder="1" applyAlignment="1"/>
    <xf numFmtId="41" fontId="18" fillId="0" borderId="0" xfId="0" applyNumberFormat="1" applyFont="1" applyFill="1" applyBorder="1" applyAlignment="1">
      <alignment horizontal="right"/>
    </xf>
    <xf numFmtId="0" fontId="1" fillId="0" borderId="0" xfId="0" applyFont="1" applyFill="1" applyAlignment="1">
      <alignment horizontal="center"/>
    </xf>
    <xf numFmtId="0" fontId="1" fillId="6" borderId="0" xfId="0" applyFont="1" applyFill="1" applyBorder="1" applyAlignment="1">
      <alignment vertical="center" wrapText="1"/>
    </xf>
    <xf numFmtId="41" fontId="2" fillId="6" borderId="3" xfId="1" applyNumberFormat="1" applyFont="1" applyFill="1" applyBorder="1" applyAlignment="1"/>
    <xf numFmtId="0" fontId="1" fillId="6" borderId="2" xfId="0" applyNumberFormat="1" applyFont="1" applyFill="1" applyBorder="1" applyAlignment="1">
      <alignment horizontal="left"/>
    </xf>
    <xf numFmtId="0" fontId="1" fillId="4" borderId="2" xfId="0" applyNumberFormat="1" applyFont="1" applyFill="1" applyBorder="1" applyAlignment="1">
      <alignment horizontal="left" wrapText="1"/>
    </xf>
    <xf numFmtId="0" fontId="1" fillId="11" borderId="2" xfId="0" applyFont="1" applyFill="1" applyBorder="1" applyAlignment="1">
      <alignment wrapText="1"/>
    </xf>
    <xf numFmtId="0" fontId="22" fillId="0" borderId="0" xfId="0" applyFont="1" applyFill="1" applyBorder="1" applyAlignment="1">
      <alignment wrapText="1"/>
    </xf>
    <xf numFmtId="0" fontId="23" fillId="0" borderId="0" xfId="0" applyFont="1" applyFill="1" applyBorder="1" applyAlignment="1">
      <alignment wrapText="1"/>
    </xf>
    <xf numFmtId="0" fontId="24" fillId="0" borderId="0" xfId="0" applyFont="1" applyFill="1" applyBorder="1" applyAlignment="1">
      <alignment wrapText="1"/>
    </xf>
    <xf numFmtId="0" fontId="25" fillId="0" borderId="0" xfId="0" applyFont="1" applyFill="1" applyBorder="1" applyAlignment="1">
      <alignment wrapText="1"/>
    </xf>
    <xf numFmtId="0" fontId="25" fillId="0" borderId="0" xfId="0" applyFont="1" applyAlignment="1">
      <alignment vertical="top"/>
    </xf>
    <xf numFmtId="0" fontId="26" fillId="0" borderId="0" xfId="0" applyFont="1" applyAlignment="1"/>
    <xf numFmtId="43" fontId="8" fillId="0" borderId="0" xfId="0" applyNumberFormat="1" applyFont="1" applyAlignment="1"/>
    <xf numFmtId="0" fontId="1" fillId="0" borderId="0" xfId="0" applyFont="1" applyBorder="1" applyAlignment="1"/>
    <xf numFmtId="0" fontId="15" fillId="0" borderId="0" xfId="0" applyFont="1" applyBorder="1" applyAlignment="1"/>
    <xf numFmtId="43" fontId="8" fillId="0" borderId="0" xfId="1" applyFont="1" applyBorder="1" applyAlignment="1"/>
    <xf numFmtId="14" fontId="8" fillId="0" borderId="0" xfId="0" applyNumberFormat="1" applyFont="1" applyBorder="1" applyAlignment="1"/>
    <xf numFmtId="14" fontId="15" fillId="0" borderId="0" xfId="0" applyNumberFormat="1" applyFont="1" applyBorder="1" applyAlignment="1"/>
    <xf numFmtId="0" fontId="16" fillId="0" borderId="0" xfId="0" applyFont="1" applyFill="1" applyBorder="1" applyAlignment="1"/>
    <xf numFmtId="0" fontId="12" fillId="0" borderId="0" xfId="0" applyFont="1" applyBorder="1" applyAlignment="1"/>
    <xf numFmtId="0" fontId="16" fillId="0" borderId="0" xfId="0" applyFont="1" applyBorder="1" applyAlignment="1"/>
    <xf numFmtId="41" fontId="2" fillId="3" borderId="1" xfId="0" applyNumberFormat="1" applyFont="1" applyFill="1" applyBorder="1" applyAlignment="1"/>
    <xf numFmtId="41" fontId="2" fillId="7" borderId="2" xfId="1" applyNumberFormat="1" applyFont="1" applyFill="1" applyBorder="1" applyAlignment="1"/>
    <xf numFmtId="41" fontId="2" fillId="0" borderId="4" xfId="0" applyNumberFormat="1" applyFont="1" applyFill="1" applyBorder="1" applyAlignment="1"/>
    <xf numFmtId="41" fontId="1" fillId="0" borderId="0" xfId="16" applyNumberFormat="1" applyFont="1" applyFill="1" applyBorder="1" applyAlignment="1"/>
    <xf numFmtId="41" fontId="13" fillId="0" borderId="0" xfId="0" applyNumberFormat="1" applyFont="1"/>
    <xf numFmtId="41" fontId="1" fillId="6" borderId="2" xfId="1" applyNumberFormat="1" applyFont="1" applyFill="1" applyBorder="1" applyAlignment="1"/>
    <xf numFmtId="41" fontId="2" fillId="0" borderId="0" xfId="0" applyNumberFormat="1" applyFont="1" applyFill="1" applyAlignment="1">
      <alignment wrapText="1"/>
    </xf>
    <xf numFmtId="41" fontId="1" fillId="10" borderId="0" xfId="1" applyNumberFormat="1" applyFont="1" applyFill="1" applyBorder="1" applyAlignment="1"/>
    <xf numFmtId="41" fontId="2" fillId="7" borderId="1" xfId="1" applyNumberFormat="1" applyFont="1" applyFill="1" applyBorder="1" applyAlignment="1"/>
    <xf numFmtId="41" fontId="2" fillId="5" borderId="2" xfId="1" applyNumberFormat="1" applyFont="1" applyFill="1" applyBorder="1" applyAlignment="1"/>
    <xf numFmtId="41" fontId="1" fillId="0" borderId="0" xfId="0" applyNumberFormat="1" applyFont="1" applyFill="1" applyAlignment="1">
      <alignment horizontal="left" wrapText="1"/>
    </xf>
    <xf numFmtId="41" fontId="1" fillId="4" borderId="2" xfId="1" applyNumberFormat="1" applyFont="1" applyFill="1" applyBorder="1" applyAlignment="1"/>
    <xf numFmtId="41" fontId="2" fillId="11" borderId="2" xfId="1" applyNumberFormat="1" applyFont="1" applyFill="1" applyBorder="1" applyAlignment="1"/>
    <xf numFmtId="41" fontId="1" fillId="11" borderId="2" xfId="0" applyNumberFormat="1" applyFont="1" applyFill="1" applyBorder="1" applyAlignment="1"/>
    <xf numFmtId="41" fontId="2" fillId="5" borderId="1" xfId="1" applyNumberFormat="1" applyFont="1" applyFill="1" applyBorder="1" applyAlignment="1"/>
    <xf numFmtId="41" fontId="2" fillId="2" borderId="2" xfId="1" applyNumberFormat="1" applyFont="1" applyFill="1" applyBorder="1" applyAlignment="1"/>
    <xf numFmtId="41" fontId="2" fillId="2" borderId="1" xfId="1" applyNumberFormat="1" applyFont="1" applyFill="1" applyBorder="1" applyAlignment="1"/>
    <xf numFmtId="41" fontId="1" fillId="8" borderId="0" xfId="1" applyNumberFormat="1" applyFont="1" applyFill="1" applyBorder="1" applyAlignment="1"/>
    <xf numFmtId="0" fontId="1" fillId="0" borderId="0" xfId="0" applyFont="1" applyAlignment="1">
      <alignment horizontal="center" wrapText="1"/>
    </xf>
    <xf numFmtId="0" fontId="2" fillId="0" borderId="0" xfId="0" applyFont="1" applyAlignment="1">
      <alignment horizontal="left"/>
    </xf>
    <xf numFmtId="0" fontId="2" fillId="0" borderId="0" xfId="0" applyFont="1" applyFill="1" applyAlignment="1">
      <alignment horizontal="left"/>
    </xf>
    <xf numFmtId="0" fontId="1" fillId="0" borderId="0" xfId="0" applyFont="1" applyFill="1" applyBorder="1" applyAlignment="1">
      <alignment horizontal="left" vertical="top" wrapText="1"/>
    </xf>
  </cellXfs>
  <cellStyles count="79">
    <cellStyle name="Comma" xfId="1" builtinId="3"/>
    <cellStyle name="Comma 10" xfId="70"/>
    <cellStyle name="Comma 11" xfId="73"/>
    <cellStyle name="Comma 12" xfId="76"/>
    <cellStyle name="Comma 13" xfId="17"/>
    <cellStyle name="Comma 2" xfId="6"/>
    <cellStyle name="Comma 2 2" xfId="27"/>
    <cellStyle name="Comma 2 2 2" xfId="32"/>
    <cellStyle name="Comma 2 3" xfId="33"/>
    <cellStyle name="Comma 2 4" xfId="18"/>
    <cellStyle name="Comma 3" xfId="21"/>
    <cellStyle name="Comma 3 2" xfId="16"/>
    <cellStyle name="Comma 3 2 2" xfId="34"/>
    <cellStyle name="Comma 4" xfId="26"/>
    <cellStyle name="Comma 4 2" xfId="62"/>
    <cellStyle name="Comma 4 3" xfId="55"/>
    <cellStyle name="Comma 5" xfId="29"/>
    <cellStyle name="Comma 5 2" xfId="57"/>
    <cellStyle name="Comma 6" xfId="48"/>
    <cellStyle name="Comma 7" xfId="52"/>
    <cellStyle name="Comma 8" xfId="64"/>
    <cellStyle name="Comma 9" xfId="67"/>
    <cellStyle name="Currency 10" xfId="74"/>
    <cellStyle name="Currency 11" xfId="77"/>
    <cellStyle name="Currency 12" xfId="19"/>
    <cellStyle name="Currency 2" xfId="7"/>
    <cellStyle name="Currency 2 2" xfId="35"/>
    <cellStyle name="Currency 2 3" xfId="36"/>
    <cellStyle name="Currency 2 4" xfId="22"/>
    <cellStyle name="Currency 3" xfId="30"/>
    <cellStyle name="Currency 3 2" xfId="58"/>
    <cellStyle name="Currency 4" xfId="37"/>
    <cellStyle name="Currency 5" xfId="49"/>
    <cellStyle name="Currency 6" xfId="51"/>
    <cellStyle name="Currency 7" xfId="65"/>
    <cellStyle name="Currency 8" xfId="68"/>
    <cellStyle name="Currency 9" xfId="71"/>
    <cellStyle name="Hyperlink 2" xfId="4"/>
    <cellStyle name="Hyperlink 2 2" xfId="23"/>
    <cellStyle name="Normal" xfId="0" builtinId="0"/>
    <cellStyle name="Normal 10" xfId="66"/>
    <cellStyle name="Normal 10 2" xfId="15"/>
    <cellStyle name="Normal 11" xfId="69"/>
    <cellStyle name="Normal 12" xfId="72"/>
    <cellStyle name="Normal 13" xfId="75"/>
    <cellStyle name="Normal 2" xfId="2"/>
    <cellStyle name="Normal 2 2" xfId="9"/>
    <cellStyle name="Normal 2 2 2" xfId="31"/>
    <cellStyle name="Normal 2 3" xfId="8"/>
    <cellStyle name="Normal 2 3 2" xfId="38"/>
    <cellStyle name="Normal 2 4" xfId="20"/>
    <cellStyle name="Normal 2_ROPS for Example 2.03.12_ Draft" xfId="10"/>
    <cellStyle name="Normal 3" xfId="3"/>
    <cellStyle name="Normal 3 2" xfId="11"/>
    <cellStyle name="Normal 3 2 2" xfId="39"/>
    <cellStyle name="Normal 3 3" xfId="53"/>
    <cellStyle name="Normal 3 4" xfId="24"/>
    <cellStyle name="Normal 4" xfId="5"/>
    <cellStyle name="Normal 4 2" xfId="61"/>
    <cellStyle name="Normal 4 3" xfId="54"/>
    <cellStyle name="Normal 4 4" xfId="25"/>
    <cellStyle name="Normal 5" xfId="12"/>
    <cellStyle name="Normal 5 2" xfId="56"/>
    <cellStyle name="Normal 5 3" xfId="28"/>
    <cellStyle name="Normal 6" xfId="13"/>
    <cellStyle name="Normal 6 2" xfId="59"/>
    <cellStyle name="Normal 6 3" xfId="40"/>
    <cellStyle name="Normal 7" xfId="14"/>
    <cellStyle name="Normal 7 2" xfId="47"/>
    <cellStyle name="Normal 8" xfId="50"/>
    <cellStyle name="Normal 9" xfId="63"/>
    <cellStyle name="Percent 2" xfId="41"/>
    <cellStyle name="Percent 2 2" xfId="42"/>
    <cellStyle name="Percent 2 3" xfId="43"/>
    <cellStyle name="Percent 3" xfId="44"/>
    <cellStyle name="Percent 4" xfId="45"/>
    <cellStyle name="Percent 5" xfId="46"/>
    <cellStyle name="Percent 5 2" xfId="60"/>
    <cellStyle name="Percent 6" xfId="78"/>
  </cellStyles>
  <dxfs count="10">
    <dxf>
      <font>
        <color rgb="FFC00000"/>
      </font>
      <border>
        <left style="thin">
          <color auto="1"/>
        </left>
        <right style="thin">
          <color auto="1"/>
        </right>
        <top style="thin">
          <color auto="1"/>
        </top>
        <bottom style="thin">
          <color auto="1"/>
        </bottom>
        <vertical/>
        <horizontal/>
      </border>
    </dxf>
    <dxf>
      <font>
        <color rgb="FFC00000"/>
      </font>
      <fill>
        <patternFill>
          <fgColor auto="1"/>
        </patternFill>
      </fill>
    </dxf>
    <dxf>
      <font>
        <color rgb="FFFF000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C00000"/>
      </font>
      <fill>
        <patternFill>
          <fgColor auto="1"/>
        </patternFill>
      </fill>
    </dxf>
    <dxf>
      <font>
        <color rgb="FFC00000"/>
      </font>
      <fill>
        <patternFill>
          <fgColor auto="1"/>
        </patternFill>
      </fill>
    </dxf>
    <dxf>
      <font>
        <color rgb="FFFF0000"/>
      </font>
      <border>
        <left style="thin">
          <color auto="1"/>
        </left>
        <right style="thin">
          <color auto="1"/>
        </right>
        <top style="thin">
          <color auto="1"/>
        </top>
        <bottom style="thin">
          <color auto="1"/>
        </bottom>
        <vertical/>
        <horizontal/>
      </border>
    </dxf>
    <dxf>
      <font>
        <color rgb="FFC00000"/>
      </font>
      <border>
        <left style="thin">
          <color auto="1"/>
        </left>
        <right style="thin">
          <color auto="1"/>
        </right>
        <top style="thin">
          <color auto="1"/>
        </top>
        <bottom style="thin">
          <color auto="1"/>
        </bottom>
        <vertical/>
        <horizontal/>
      </border>
    </dxf>
    <dxf>
      <font>
        <color rgb="FFC00000"/>
      </font>
      <fill>
        <patternFill>
          <f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8"/>
  <sheetViews>
    <sheetView tabSelected="1" zoomScale="70"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B37" sqref="B37"/>
    </sheetView>
  </sheetViews>
  <sheetFormatPr defaultColWidth="9.140625" defaultRowHeight="12.75"/>
  <cols>
    <col min="1" max="1" width="7.28515625" style="14" customWidth="1"/>
    <col min="2" max="2" width="97.85546875" style="5" customWidth="1"/>
    <col min="3" max="3" width="21.28515625" style="7" bestFit="1" customWidth="1"/>
    <col min="4" max="8" width="18.7109375" style="8" customWidth="1"/>
    <col min="9" max="9" width="18.5703125" style="8" customWidth="1"/>
    <col min="10" max="20" width="18.7109375" style="8" customWidth="1"/>
    <col min="21" max="21" width="3.7109375" style="1" customWidth="1"/>
    <col min="22" max="22" width="16.85546875" style="1" customWidth="1"/>
    <col min="23" max="23" width="6.42578125" style="32" bestFit="1" customWidth="1"/>
    <col min="24" max="24" width="16.5703125" style="18" bestFit="1" customWidth="1"/>
    <col min="25" max="25" width="13" style="18" customWidth="1"/>
    <col min="26" max="26" width="7.140625" style="34" customWidth="1"/>
    <col min="27" max="27" width="15.28515625" style="18" bestFit="1" customWidth="1"/>
    <col min="28" max="268" width="9.140625" style="1"/>
    <col min="269" max="269" width="7.28515625" style="1" customWidth="1"/>
    <col min="270" max="270" width="97.85546875" style="1" customWidth="1"/>
    <col min="271" max="276" width="18.7109375" style="1" customWidth="1"/>
    <col min="277" max="524" width="9.140625" style="1"/>
    <col min="525" max="525" width="7.28515625" style="1" customWidth="1"/>
    <col min="526" max="526" width="97.85546875" style="1" customWidth="1"/>
    <col min="527" max="532" width="18.7109375" style="1" customWidth="1"/>
    <col min="533" max="780" width="9.140625" style="1"/>
    <col min="781" max="781" width="7.28515625" style="1" customWidth="1"/>
    <col min="782" max="782" width="97.85546875" style="1" customWidth="1"/>
    <col min="783" max="788" width="18.7109375" style="1" customWidth="1"/>
    <col min="789" max="1036" width="9.140625" style="1"/>
    <col min="1037" max="1037" width="7.28515625" style="1" customWidth="1"/>
    <col min="1038" max="1038" width="97.85546875" style="1" customWidth="1"/>
    <col min="1039" max="1044" width="18.7109375" style="1" customWidth="1"/>
    <col min="1045" max="1292" width="9.140625" style="1"/>
    <col min="1293" max="1293" width="7.28515625" style="1" customWidth="1"/>
    <col min="1294" max="1294" width="97.85546875" style="1" customWidth="1"/>
    <col min="1295" max="1300" width="18.7109375" style="1" customWidth="1"/>
    <col min="1301" max="1548" width="9.140625" style="1"/>
    <col min="1549" max="1549" width="7.28515625" style="1" customWidth="1"/>
    <col min="1550" max="1550" width="97.85546875" style="1" customWidth="1"/>
    <col min="1551" max="1556" width="18.7109375" style="1" customWidth="1"/>
    <col min="1557" max="1804" width="9.140625" style="1"/>
    <col min="1805" max="1805" width="7.28515625" style="1" customWidth="1"/>
    <col min="1806" max="1806" width="97.85546875" style="1" customWidth="1"/>
    <col min="1807" max="1812" width="18.7109375" style="1" customWidth="1"/>
    <col min="1813" max="2060" width="9.140625" style="1"/>
    <col min="2061" max="2061" width="7.28515625" style="1" customWidth="1"/>
    <col min="2062" max="2062" width="97.85546875" style="1" customWidth="1"/>
    <col min="2063" max="2068" width="18.7109375" style="1" customWidth="1"/>
    <col min="2069" max="2316" width="9.140625" style="1"/>
    <col min="2317" max="2317" width="7.28515625" style="1" customWidth="1"/>
    <col min="2318" max="2318" width="97.85546875" style="1" customWidth="1"/>
    <col min="2319" max="2324" width="18.7109375" style="1" customWidth="1"/>
    <col min="2325" max="2572" width="9.140625" style="1"/>
    <col min="2573" max="2573" width="7.28515625" style="1" customWidth="1"/>
    <col min="2574" max="2574" width="97.85546875" style="1" customWidth="1"/>
    <col min="2575" max="2580" width="18.7109375" style="1" customWidth="1"/>
    <col min="2581" max="2828" width="9.140625" style="1"/>
    <col min="2829" max="2829" width="7.28515625" style="1" customWidth="1"/>
    <col min="2830" max="2830" width="97.85546875" style="1" customWidth="1"/>
    <col min="2831" max="2836" width="18.7109375" style="1" customWidth="1"/>
    <col min="2837" max="3084" width="9.140625" style="1"/>
    <col min="3085" max="3085" width="7.28515625" style="1" customWidth="1"/>
    <col min="3086" max="3086" width="97.85546875" style="1" customWidth="1"/>
    <col min="3087" max="3092" width="18.7109375" style="1" customWidth="1"/>
    <col min="3093" max="3340" width="9.140625" style="1"/>
    <col min="3341" max="3341" width="7.28515625" style="1" customWidth="1"/>
    <col min="3342" max="3342" width="97.85546875" style="1" customWidth="1"/>
    <col min="3343" max="3348" width="18.7109375" style="1" customWidth="1"/>
    <col min="3349" max="3596" width="9.140625" style="1"/>
    <col min="3597" max="3597" width="7.28515625" style="1" customWidth="1"/>
    <col min="3598" max="3598" width="97.85546875" style="1" customWidth="1"/>
    <col min="3599" max="3604" width="18.7109375" style="1" customWidth="1"/>
    <col min="3605" max="3852" width="9.140625" style="1"/>
    <col min="3853" max="3853" width="7.28515625" style="1" customWidth="1"/>
    <col min="3854" max="3854" width="97.85546875" style="1" customWidth="1"/>
    <col min="3855" max="3860" width="18.7109375" style="1" customWidth="1"/>
    <col min="3861" max="4108" width="9.140625" style="1"/>
    <col min="4109" max="4109" width="7.28515625" style="1" customWidth="1"/>
    <col min="4110" max="4110" width="97.85546875" style="1" customWidth="1"/>
    <col min="4111" max="4116" width="18.7109375" style="1" customWidth="1"/>
    <col min="4117" max="4364" width="9.140625" style="1"/>
    <col min="4365" max="4365" width="7.28515625" style="1" customWidth="1"/>
    <col min="4366" max="4366" width="97.85546875" style="1" customWidth="1"/>
    <col min="4367" max="4372" width="18.7109375" style="1" customWidth="1"/>
    <col min="4373" max="4620" width="9.140625" style="1"/>
    <col min="4621" max="4621" width="7.28515625" style="1" customWidth="1"/>
    <col min="4622" max="4622" width="97.85546875" style="1" customWidth="1"/>
    <col min="4623" max="4628" width="18.7109375" style="1" customWidth="1"/>
    <col min="4629" max="4876" width="9.140625" style="1"/>
    <col min="4877" max="4877" width="7.28515625" style="1" customWidth="1"/>
    <col min="4878" max="4878" width="97.85546875" style="1" customWidth="1"/>
    <col min="4879" max="4884" width="18.7109375" style="1" customWidth="1"/>
    <col min="4885" max="5132" width="9.140625" style="1"/>
    <col min="5133" max="5133" width="7.28515625" style="1" customWidth="1"/>
    <col min="5134" max="5134" width="97.85546875" style="1" customWidth="1"/>
    <col min="5135" max="5140" width="18.7109375" style="1" customWidth="1"/>
    <col min="5141" max="5388" width="9.140625" style="1"/>
    <col min="5389" max="5389" width="7.28515625" style="1" customWidth="1"/>
    <col min="5390" max="5390" width="97.85546875" style="1" customWidth="1"/>
    <col min="5391" max="5396" width="18.7109375" style="1" customWidth="1"/>
    <col min="5397" max="5644" width="9.140625" style="1"/>
    <col min="5645" max="5645" width="7.28515625" style="1" customWidth="1"/>
    <col min="5646" max="5646" width="97.85546875" style="1" customWidth="1"/>
    <col min="5647" max="5652" width="18.7109375" style="1" customWidth="1"/>
    <col min="5653" max="5900" width="9.140625" style="1"/>
    <col min="5901" max="5901" width="7.28515625" style="1" customWidth="1"/>
    <col min="5902" max="5902" width="97.85546875" style="1" customWidth="1"/>
    <col min="5903" max="5908" width="18.7109375" style="1" customWidth="1"/>
    <col min="5909" max="6156" width="9.140625" style="1"/>
    <col min="6157" max="6157" width="7.28515625" style="1" customWidth="1"/>
    <col min="6158" max="6158" width="97.85546875" style="1" customWidth="1"/>
    <col min="6159" max="6164" width="18.7109375" style="1" customWidth="1"/>
    <col min="6165" max="6412" width="9.140625" style="1"/>
    <col min="6413" max="6413" width="7.28515625" style="1" customWidth="1"/>
    <col min="6414" max="6414" width="97.85546875" style="1" customWidth="1"/>
    <col min="6415" max="6420" width="18.7109375" style="1" customWidth="1"/>
    <col min="6421" max="6668" width="9.140625" style="1"/>
    <col min="6669" max="6669" width="7.28515625" style="1" customWidth="1"/>
    <col min="6670" max="6670" width="97.85546875" style="1" customWidth="1"/>
    <col min="6671" max="6676" width="18.7109375" style="1" customWidth="1"/>
    <col min="6677" max="6924" width="9.140625" style="1"/>
    <col min="6925" max="6925" width="7.28515625" style="1" customWidth="1"/>
    <col min="6926" max="6926" width="97.85546875" style="1" customWidth="1"/>
    <col min="6927" max="6932" width="18.7109375" style="1" customWidth="1"/>
    <col min="6933" max="7180" width="9.140625" style="1"/>
    <col min="7181" max="7181" width="7.28515625" style="1" customWidth="1"/>
    <col min="7182" max="7182" width="97.85546875" style="1" customWidth="1"/>
    <col min="7183" max="7188" width="18.7109375" style="1" customWidth="1"/>
    <col min="7189" max="7436" width="9.140625" style="1"/>
    <col min="7437" max="7437" width="7.28515625" style="1" customWidth="1"/>
    <col min="7438" max="7438" width="97.85546875" style="1" customWidth="1"/>
    <col min="7439" max="7444" width="18.7109375" style="1" customWidth="1"/>
    <col min="7445" max="7692" width="9.140625" style="1"/>
    <col min="7693" max="7693" width="7.28515625" style="1" customWidth="1"/>
    <col min="7694" max="7694" width="97.85546875" style="1" customWidth="1"/>
    <col min="7695" max="7700" width="18.7109375" style="1" customWidth="1"/>
    <col min="7701" max="7948" width="9.140625" style="1"/>
    <col min="7949" max="7949" width="7.28515625" style="1" customWidth="1"/>
    <col min="7950" max="7950" width="97.85546875" style="1" customWidth="1"/>
    <col min="7951" max="7956" width="18.7109375" style="1" customWidth="1"/>
    <col min="7957" max="8204" width="9.140625" style="1"/>
    <col min="8205" max="8205" width="7.28515625" style="1" customWidth="1"/>
    <col min="8206" max="8206" width="97.85546875" style="1" customWidth="1"/>
    <col min="8207" max="8212" width="18.7109375" style="1" customWidth="1"/>
    <col min="8213" max="8460" width="9.140625" style="1"/>
    <col min="8461" max="8461" width="7.28515625" style="1" customWidth="1"/>
    <col min="8462" max="8462" width="97.85546875" style="1" customWidth="1"/>
    <col min="8463" max="8468" width="18.7109375" style="1" customWidth="1"/>
    <col min="8469" max="8716" width="9.140625" style="1"/>
    <col min="8717" max="8717" width="7.28515625" style="1" customWidth="1"/>
    <col min="8718" max="8718" width="97.85546875" style="1" customWidth="1"/>
    <col min="8719" max="8724" width="18.7109375" style="1" customWidth="1"/>
    <col min="8725" max="8972" width="9.140625" style="1"/>
    <col min="8973" max="8973" width="7.28515625" style="1" customWidth="1"/>
    <col min="8974" max="8974" width="97.85546875" style="1" customWidth="1"/>
    <col min="8975" max="8980" width="18.7109375" style="1" customWidth="1"/>
    <col min="8981" max="9228" width="9.140625" style="1"/>
    <col min="9229" max="9229" width="7.28515625" style="1" customWidth="1"/>
    <col min="9230" max="9230" width="97.85546875" style="1" customWidth="1"/>
    <col min="9231" max="9236" width="18.7109375" style="1" customWidth="1"/>
    <col min="9237" max="9484" width="9.140625" style="1"/>
    <col min="9485" max="9485" width="7.28515625" style="1" customWidth="1"/>
    <col min="9486" max="9486" width="97.85546875" style="1" customWidth="1"/>
    <col min="9487" max="9492" width="18.7109375" style="1" customWidth="1"/>
    <col min="9493" max="9740" width="9.140625" style="1"/>
    <col min="9741" max="9741" width="7.28515625" style="1" customWidth="1"/>
    <col min="9742" max="9742" width="97.85546875" style="1" customWidth="1"/>
    <col min="9743" max="9748" width="18.7109375" style="1" customWidth="1"/>
    <col min="9749" max="9996" width="9.140625" style="1"/>
    <col min="9997" max="9997" width="7.28515625" style="1" customWidth="1"/>
    <col min="9998" max="9998" width="97.85546875" style="1" customWidth="1"/>
    <col min="9999" max="10004" width="18.7109375" style="1" customWidth="1"/>
    <col min="10005" max="10252" width="9.140625" style="1"/>
    <col min="10253" max="10253" width="7.28515625" style="1" customWidth="1"/>
    <col min="10254" max="10254" width="97.85546875" style="1" customWidth="1"/>
    <col min="10255" max="10260" width="18.7109375" style="1" customWidth="1"/>
    <col min="10261" max="10508" width="9.140625" style="1"/>
    <col min="10509" max="10509" width="7.28515625" style="1" customWidth="1"/>
    <col min="10510" max="10510" width="97.85546875" style="1" customWidth="1"/>
    <col min="10511" max="10516" width="18.7109375" style="1" customWidth="1"/>
    <col min="10517" max="10764" width="9.140625" style="1"/>
    <col min="10765" max="10765" width="7.28515625" style="1" customWidth="1"/>
    <col min="10766" max="10766" width="97.85546875" style="1" customWidth="1"/>
    <col min="10767" max="10772" width="18.7109375" style="1" customWidth="1"/>
    <col min="10773" max="11020" width="9.140625" style="1"/>
    <col min="11021" max="11021" width="7.28515625" style="1" customWidth="1"/>
    <col min="11022" max="11022" width="97.85546875" style="1" customWidth="1"/>
    <col min="11023" max="11028" width="18.7109375" style="1" customWidth="1"/>
    <col min="11029" max="11276" width="9.140625" style="1"/>
    <col min="11277" max="11277" width="7.28515625" style="1" customWidth="1"/>
    <col min="11278" max="11278" width="97.85546875" style="1" customWidth="1"/>
    <col min="11279" max="11284" width="18.7109375" style="1" customWidth="1"/>
    <col min="11285" max="11532" width="9.140625" style="1"/>
    <col min="11533" max="11533" width="7.28515625" style="1" customWidth="1"/>
    <col min="11534" max="11534" width="97.85546875" style="1" customWidth="1"/>
    <col min="11535" max="11540" width="18.7109375" style="1" customWidth="1"/>
    <col min="11541" max="11788" width="9.140625" style="1"/>
    <col min="11789" max="11789" width="7.28515625" style="1" customWidth="1"/>
    <col min="11790" max="11790" width="97.85546875" style="1" customWidth="1"/>
    <col min="11791" max="11796" width="18.7109375" style="1" customWidth="1"/>
    <col min="11797" max="12044" width="9.140625" style="1"/>
    <col min="12045" max="12045" width="7.28515625" style="1" customWidth="1"/>
    <col min="12046" max="12046" width="97.85546875" style="1" customWidth="1"/>
    <col min="12047" max="12052" width="18.7109375" style="1" customWidth="1"/>
    <col min="12053" max="12300" width="9.140625" style="1"/>
    <col min="12301" max="12301" width="7.28515625" style="1" customWidth="1"/>
    <col min="12302" max="12302" width="97.85546875" style="1" customWidth="1"/>
    <col min="12303" max="12308" width="18.7109375" style="1" customWidth="1"/>
    <col min="12309" max="12556" width="9.140625" style="1"/>
    <col min="12557" max="12557" width="7.28515625" style="1" customWidth="1"/>
    <col min="12558" max="12558" width="97.85546875" style="1" customWidth="1"/>
    <col min="12559" max="12564" width="18.7109375" style="1" customWidth="1"/>
    <col min="12565" max="12812" width="9.140625" style="1"/>
    <col min="12813" max="12813" width="7.28515625" style="1" customWidth="1"/>
    <col min="12814" max="12814" width="97.85546875" style="1" customWidth="1"/>
    <col min="12815" max="12820" width="18.7109375" style="1" customWidth="1"/>
    <col min="12821" max="13068" width="9.140625" style="1"/>
    <col min="13069" max="13069" width="7.28515625" style="1" customWidth="1"/>
    <col min="13070" max="13070" width="97.85546875" style="1" customWidth="1"/>
    <col min="13071" max="13076" width="18.7109375" style="1" customWidth="1"/>
    <col min="13077" max="13324" width="9.140625" style="1"/>
    <col min="13325" max="13325" width="7.28515625" style="1" customWidth="1"/>
    <col min="13326" max="13326" width="97.85546875" style="1" customWidth="1"/>
    <col min="13327" max="13332" width="18.7109375" style="1" customWidth="1"/>
    <col min="13333" max="13580" width="9.140625" style="1"/>
    <col min="13581" max="13581" width="7.28515625" style="1" customWidth="1"/>
    <col min="13582" max="13582" width="97.85546875" style="1" customWidth="1"/>
    <col min="13583" max="13588" width="18.7109375" style="1" customWidth="1"/>
    <col min="13589" max="13836" width="9.140625" style="1"/>
    <col min="13837" max="13837" width="7.28515625" style="1" customWidth="1"/>
    <col min="13838" max="13838" width="97.85546875" style="1" customWidth="1"/>
    <col min="13839" max="13844" width="18.7109375" style="1" customWidth="1"/>
    <col min="13845" max="14092" width="9.140625" style="1"/>
    <col min="14093" max="14093" width="7.28515625" style="1" customWidth="1"/>
    <col min="14094" max="14094" width="97.85546875" style="1" customWidth="1"/>
    <col min="14095" max="14100" width="18.7109375" style="1" customWidth="1"/>
    <col min="14101" max="14348" width="9.140625" style="1"/>
    <col min="14349" max="14349" width="7.28515625" style="1" customWidth="1"/>
    <col min="14350" max="14350" width="97.85546875" style="1" customWidth="1"/>
    <col min="14351" max="14356" width="18.7109375" style="1" customWidth="1"/>
    <col min="14357" max="14604" width="9.140625" style="1"/>
    <col min="14605" max="14605" width="7.28515625" style="1" customWidth="1"/>
    <col min="14606" max="14606" width="97.85546875" style="1" customWidth="1"/>
    <col min="14607" max="14612" width="18.7109375" style="1" customWidth="1"/>
    <col min="14613" max="14860" width="9.140625" style="1"/>
    <col min="14861" max="14861" width="7.28515625" style="1" customWidth="1"/>
    <col min="14862" max="14862" width="97.85546875" style="1" customWidth="1"/>
    <col min="14863" max="14868" width="18.7109375" style="1" customWidth="1"/>
    <col min="14869" max="15116" width="9.140625" style="1"/>
    <col min="15117" max="15117" width="7.28515625" style="1" customWidth="1"/>
    <col min="15118" max="15118" width="97.85546875" style="1" customWidth="1"/>
    <col min="15119" max="15124" width="18.7109375" style="1" customWidth="1"/>
    <col min="15125" max="15372" width="9.140625" style="1"/>
    <col min="15373" max="15373" width="7.28515625" style="1" customWidth="1"/>
    <col min="15374" max="15374" width="97.85546875" style="1" customWidth="1"/>
    <col min="15375" max="15380" width="18.7109375" style="1" customWidth="1"/>
    <col min="15381" max="15628" width="9.140625" style="1"/>
    <col min="15629" max="15629" width="7.28515625" style="1" customWidth="1"/>
    <col min="15630" max="15630" width="97.85546875" style="1" customWidth="1"/>
    <col min="15631" max="15636" width="18.7109375" style="1" customWidth="1"/>
    <col min="15637" max="15884" width="9.140625" style="1"/>
    <col min="15885" max="15885" width="7.28515625" style="1" customWidth="1"/>
    <col min="15886" max="15886" width="97.85546875" style="1" customWidth="1"/>
    <col min="15887" max="15892" width="18.7109375" style="1" customWidth="1"/>
    <col min="15893" max="16140" width="9.140625" style="1"/>
    <col min="16141" max="16141" width="7.28515625" style="1" customWidth="1"/>
    <col min="16142" max="16142" width="97.85546875" style="1" customWidth="1"/>
    <col min="16143" max="16148" width="18.7109375" style="1" customWidth="1"/>
    <col min="16149" max="16384" width="9.140625" style="1"/>
  </cols>
  <sheetData>
    <row r="1" spans="1:27" ht="28.5" customHeight="1">
      <c r="A1" s="106" t="s">
        <v>50</v>
      </c>
      <c r="B1" s="106"/>
      <c r="C1" s="106"/>
      <c r="D1" s="106"/>
      <c r="E1" s="106"/>
      <c r="F1" s="106"/>
      <c r="G1" s="106"/>
      <c r="H1" s="106"/>
      <c r="I1" s="106"/>
      <c r="J1" s="106"/>
      <c r="K1" s="106"/>
      <c r="L1" s="106"/>
      <c r="M1" s="106"/>
      <c r="N1" s="106"/>
      <c r="O1" s="106"/>
      <c r="P1" s="106"/>
      <c r="Q1" s="106"/>
      <c r="R1" s="106"/>
      <c r="S1" s="106"/>
      <c r="T1" s="106"/>
    </row>
    <row r="2" spans="1:27" ht="17.100000000000001" customHeight="1">
      <c r="A2" s="107" t="s">
        <v>80</v>
      </c>
      <c r="B2" s="107"/>
      <c r="C2" s="107"/>
      <c r="D2" s="107"/>
      <c r="E2" s="107"/>
      <c r="F2" s="107"/>
      <c r="G2" s="107"/>
      <c r="H2" s="107"/>
      <c r="I2" s="107"/>
      <c r="J2" s="107"/>
      <c r="K2" s="107"/>
      <c r="L2" s="107"/>
      <c r="M2" s="107"/>
      <c r="N2" s="107"/>
      <c r="O2" s="107"/>
      <c r="P2" s="107"/>
      <c r="Q2" s="107"/>
      <c r="R2" s="107"/>
      <c r="S2" s="107"/>
      <c r="T2" s="107"/>
    </row>
    <row r="3" spans="1:27" ht="17.100000000000001" customHeight="1">
      <c r="A3" s="107" t="s">
        <v>81</v>
      </c>
      <c r="B3" s="107"/>
      <c r="C3" s="107"/>
      <c r="D3" s="107"/>
      <c r="E3" s="107"/>
      <c r="F3" s="107"/>
      <c r="G3" s="107"/>
      <c r="H3" s="107"/>
      <c r="I3" s="107"/>
      <c r="J3" s="107"/>
      <c r="K3" s="107"/>
      <c r="L3" s="107"/>
      <c r="M3" s="107"/>
      <c r="N3" s="107"/>
      <c r="O3" s="107"/>
      <c r="P3" s="107"/>
      <c r="Q3" s="107"/>
      <c r="R3" s="107"/>
      <c r="S3" s="107"/>
      <c r="T3" s="107"/>
    </row>
    <row r="4" spans="1:27" ht="17.100000000000001" customHeight="1">
      <c r="A4" s="108" t="s">
        <v>32</v>
      </c>
      <c r="B4" s="108"/>
      <c r="C4" s="108"/>
      <c r="D4" s="108"/>
      <c r="E4" s="108"/>
      <c r="F4" s="108"/>
      <c r="G4" s="108"/>
      <c r="H4" s="108"/>
      <c r="I4" s="108"/>
      <c r="J4" s="108"/>
      <c r="K4" s="108"/>
      <c r="L4" s="108"/>
      <c r="M4" s="108"/>
      <c r="N4" s="108"/>
      <c r="O4" s="108"/>
      <c r="P4" s="108"/>
      <c r="Q4" s="108"/>
      <c r="R4" s="108"/>
      <c r="S4" s="108"/>
      <c r="T4" s="108"/>
    </row>
    <row r="5" spans="1:27" ht="25.5">
      <c r="A5" s="15" t="s">
        <v>31</v>
      </c>
      <c r="B5" s="10" t="s">
        <v>30</v>
      </c>
      <c r="C5" s="62" t="s">
        <v>13</v>
      </c>
      <c r="D5" s="16" t="s">
        <v>33</v>
      </c>
      <c r="E5" s="16" t="s">
        <v>63</v>
      </c>
      <c r="F5" s="16" t="s">
        <v>47</v>
      </c>
      <c r="G5" s="16" t="s">
        <v>34</v>
      </c>
      <c r="H5" s="16" t="s">
        <v>35</v>
      </c>
      <c r="I5" s="16" t="s">
        <v>36</v>
      </c>
      <c r="J5" s="16" t="s">
        <v>48</v>
      </c>
      <c r="K5" s="16" t="s">
        <v>37</v>
      </c>
      <c r="L5" s="16" t="s">
        <v>38</v>
      </c>
      <c r="M5" s="16" t="s">
        <v>49</v>
      </c>
      <c r="N5" s="63" t="s">
        <v>66</v>
      </c>
      <c r="O5" s="16" t="s">
        <v>67</v>
      </c>
      <c r="P5" s="16" t="s">
        <v>64</v>
      </c>
      <c r="Q5" s="16" t="s">
        <v>62</v>
      </c>
      <c r="R5" s="16" t="s">
        <v>39</v>
      </c>
      <c r="S5" s="16" t="s">
        <v>40</v>
      </c>
      <c r="T5" s="63" t="s">
        <v>65</v>
      </c>
      <c r="U5" s="31"/>
      <c r="V5" s="23"/>
      <c r="W5" s="33"/>
      <c r="X5" s="23"/>
      <c r="Y5" s="24"/>
      <c r="Z5" s="33"/>
      <c r="AA5" s="39"/>
    </row>
    <row r="6" spans="1:27" ht="15.95" hidden="1" customHeight="1">
      <c r="A6" s="14">
        <v>1</v>
      </c>
      <c r="B6" s="30" t="s">
        <v>51</v>
      </c>
      <c r="C6" s="30"/>
      <c r="D6" s="30"/>
      <c r="E6" s="30"/>
      <c r="F6" s="30"/>
      <c r="G6" s="30"/>
      <c r="H6" s="30"/>
      <c r="I6" s="30"/>
      <c r="J6" s="30"/>
      <c r="K6" s="30"/>
      <c r="L6" s="30"/>
      <c r="M6" s="30"/>
      <c r="N6" s="30"/>
      <c r="O6" s="30"/>
      <c r="P6" s="30"/>
      <c r="Q6" s="30"/>
      <c r="R6" s="30"/>
      <c r="S6" s="30"/>
      <c r="T6" s="30"/>
      <c r="U6" s="31"/>
      <c r="V6" s="18"/>
      <c r="W6" s="34"/>
    </row>
    <row r="7" spans="1:27" ht="15.95" hidden="1" customHeight="1">
      <c r="A7" s="14">
        <v>2</v>
      </c>
      <c r="B7" s="12" t="s">
        <v>11</v>
      </c>
      <c r="C7" s="3">
        <f>SUM(D7:T7)</f>
        <v>0</v>
      </c>
      <c r="D7" s="3"/>
      <c r="E7" s="3"/>
      <c r="F7" s="3"/>
      <c r="G7" s="3"/>
      <c r="H7" s="3"/>
      <c r="I7" s="3"/>
      <c r="J7" s="3"/>
      <c r="K7" s="3"/>
      <c r="L7" s="3"/>
      <c r="M7" s="3"/>
      <c r="N7" s="3"/>
      <c r="O7" s="3"/>
      <c r="P7" s="3"/>
      <c r="Q7" s="26"/>
      <c r="R7" s="27"/>
      <c r="S7" s="28"/>
      <c r="T7" s="28"/>
      <c r="U7" s="31"/>
      <c r="V7" s="18"/>
      <c r="W7" s="34"/>
    </row>
    <row r="8" spans="1:27" ht="15.95" hidden="1" customHeight="1">
      <c r="A8" s="14">
        <v>3</v>
      </c>
      <c r="B8" s="12" t="s">
        <v>12</v>
      </c>
      <c r="C8" s="3">
        <f>SUM(D8:T8)</f>
        <v>0</v>
      </c>
      <c r="D8" s="3"/>
      <c r="E8" s="3"/>
      <c r="F8" s="3"/>
      <c r="G8" s="3"/>
      <c r="H8" s="3"/>
      <c r="I8" s="3"/>
      <c r="J8" s="3"/>
      <c r="K8" s="3"/>
      <c r="L8" s="3"/>
      <c r="M8" s="3"/>
      <c r="N8" s="3"/>
      <c r="O8" s="3"/>
      <c r="P8" s="3"/>
      <c r="Q8" s="26"/>
      <c r="R8" s="27"/>
      <c r="S8" s="3"/>
      <c r="T8" s="3"/>
      <c r="U8" s="31"/>
      <c r="V8" s="18"/>
      <c r="W8" s="34"/>
    </row>
    <row r="9" spans="1:27" ht="15.95" hidden="1" customHeight="1">
      <c r="A9" s="14">
        <v>4</v>
      </c>
      <c r="B9" s="12" t="s">
        <v>25</v>
      </c>
      <c r="C9" s="3">
        <f>SUM(D9:T9)</f>
        <v>0</v>
      </c>
      <c r="D9" s="3"/>
      <c r="E9" s="3"/>
      <c r="F9" s="3"/>
      <c r="G9" s="3"/>
      <c r="H9" s="3"/>
      <c r="I9" s="3"/>
      <c r="J9" s="3"/>
      <c r="K9" s="3"/>
      <c r="L9" s="3"/>
      <c r="M9" s="3"/>
      <c r="N9" s="3"/>
      <c r="O9" s="3"/>
      <c r="P9" s="3"/>
      <c r="R9" s="3"/>
      <c r="S9" s="3"/>
      <c r="T9" s="3"/>
      <c r="U9" s="31"/>
      <c r="V9" s="18"/>
      <c r="W9" s="34"/>
    </row>
    <row r="10" spans="1:27" ht="15.95" hidden="1" customHeight="1">
      <c r="A10" s="14">
        <v>5</v>
      </c>
      <c r="B10" s="12" t="s">
        <v>23</v>
      </c>
      <c r="C10" s="3">
        <f>SUM(D10:T10)</f>
        <v>0</v>
      </c>
      <c r="D10" s="3"/>
      <c r="E10" s="3"/>
      <c r="F10" s="3"/>
      <c r="G10" s="3"/>
      <c r="H10" s="3"/>
      <c r="I10" s="3"/>
      <c r="J10" s="3"/>
      <c r="K10" s="3"/>
      <c r="L10" s="3"/>
      <c r="M10" s="3"/>
      <c r="N10" s="3"/>
      <c r="O10" s="3"/>
      <c r="P10" s="3"/>
      <c r="Q10" s="26"/>
      <c r="R10" s="3"/>
      <c r="S10" s="3"/>
      <c r="T10" s="3"/>
      <c r="U10" s="31"/>
      <c r="V10" s="18"/>
      <c r="W10" s="34"/>
    </row>
    <row r="11" spans="1:27" ht="15.95" customHeight="1" thickBot="1">
      <c r="A11" s="14">
        <v>6</v>
      </c>
      <c r="B11" s="46" t="s">
        <v>52</v>
      </c>
      <c r="C11" s="88">
        <f>SUM(D11:T11)</f>
        <v>316898243.14999998</v>
      </c>
      <c r="D11" s="88">
        <v>5662417.169999999</v>
      </c>
      <c r="E11" s="88">
        <v>9533926.5000000019</v>
      </c>
      <c r="F11" s="88">
        <v>14121483.119999999</v>
      </c>
      <c r="G11" s="88">
        <v>10658768.850000001</v>
      </c>
      <c r="H11" s="88">
        <v>17163682.480000008</v>
      </c>
      <c r="I11" s="88">
        <v>6769818.3399999999</v>
      </c>
      <c r="J11" s="88">
        <v>2463052.1399999997</v>
      </c>
      <c r="K11" s="88">
        <v>2249307.89</v>
      </c>
      <c r="L11" s="88">
        <v>10132482.310000002</v>
      </c>
      <c r="M11" s="88">
        <v>7661759.0300000031</v>
      </c>
      <c r="N11" s="88">
        <v>135744174.01999995</v>
      </c>
      <c r="O11" s="88">
        <v>44054631.25</v>
      </c>
      <c r="P11" s="88">
        <v>6768314.9000000022</v>
      </c>
      <c r="Q11" s="88">
        <v>27298513.150000013</v>
      </c>
      <c r="R11" s="88">
        <v>707516.78999999992</v>
      </c>
      <c r="S11" s="88">
        <v>13482133.150000002</v>
      </c>
      <c r="T11" s="88">
        <v>2426262.0599999996</v>
      </c>
      <c r="U11" s="31"/>
      <c r="V11" s="19"/>
      <c r="W11" s="34"/>
      <c r="X11" s="19"/>
      <c r="Y11" s="25"/>
      <c r="Z11" s="37"/>
    </row>
    <row r="12" spans="1:27" ht="15.95" customHeight="1" thickTop="1">
      <c r="A12" s="14">
        <v>7</v>
      </c>
      <c r="B12" s="47" t="s">
        <v>53</v>
      </c>
      <c r="C12" s="89">
        <f t="shared" ref="C12:S12" si="0">C11</f>
        <v>316898243.14999998</v>
      </c>
      <c r="D12" s="89">
        <f t="shared" si="0"/>
        <v>5662417.169999999</v>
      </c>
      <c r="E12" s="89">
        <f t="shared" si="0"/>
        <v>9533926.5000000019</v>
      </c>
      <c r="F12" s="89">
        <f t="shared" si="0"/>
        <v>14121483.119999999</v>
      </c>
      <c r="G12" s="89">
        <f t="shared" si="0"/>
        <v>10658768.850000001</v>
      </c>
      <c r="H12" s="89">
        <f t="shared" si="0"/>
        <v>17163682.480000008</v>
      </c>
      <c r="I12" s="89">
        <f t="shared" si="0"/>
        <v>6769818.3399999999</v>
      </c>
      <c r="J12" s="89">
        <f t="shared" si="0"/>
        <v>2463052.1399999997</v>
      </c>
      <c r="K12" s="89">
        <f>K11</f>
        <v>2249307.89</v>
      </c>
      <c r="L12" s="89">
        <f t="shared" si="0"/>
        <v>10132482.310000002</v>
      </c>
      <c r="M12" s="89">
        <f t="shared" si="0"/>
        <v>7661759.0300000031</v>
      </c>
      <c r="N12" s="89">
        <f t="shared" si="0"/>
        <v>135744174.01999995</v>
      </c>
      <c r="O12" s="89">
        <f t="shared" si="0"/>
        <v>44054631.25</v>
      </c>
      <c r="P12" s="89">
        <f t="shared" si="0"/>
        <v>6768314.9000000022</v>
      </c>
      <c r="Q12" s="89">
        <f t="shared" si="0"/>
        <v>27298513.150000013</v>
      </c>
      <c r="R12" s="89">
        <f t="shared" si="0"/>
        <v>707516.78999999992</v>
      </c>
      <c r="S12" s="89">
        <f t="shared" si="0"/>
        <v>13482133.150000002</v>
      </c>
      <c r="T12" s="89">
        <f>T11</f>
        <v>2426262.0599999996</v>
      </c>
      <c r="U12" s="31"/>
      <c r="V12" s="19"/>
      <c r="W12" s="34"/>
      <c r="X12" s="19"/>
      <c r="Y12" s="25"/>
      <c r="Z12" s="37"/>
    </row>
    <row r="13" spans="1:27" ht="15" customHeight="1">
      <c r="A13" s="14">
        <v>8</v>
      </c>
      <c r="B13" s="59" t="s">
        <v>54</v>
      </c>
      <c r="C13" s="90"/>
      <c r="D13" s="90"/>
      <c r="E13" s="90"/>
      <c r="F13" s="90"/>
      <c r="G13" s="90"/>
      <c r="H13" s="90"/>
      <c r="I13" s="90"/>
      <c r="J13" s="90"/>
      <c r="K13" s="90"/>
      <c r="L13" s="42"/>
      <c r="M13" s="42"/>
      <c r="N13" s="42"/>
      <c r="O13" s="42"/>
      <c r="P13" s="42"/>
      <c r="Q13" s="42"/>
      <c r="R13" s="42"/>
      <c r="S13" s="42"/>
      <c r="T13" s="42"/>
      <c r="U13" s="31"/>
      <c r="V13" s="19"/>
      <c r="W13" s="34"/>
      <c r="X13" s="19"/>
    </row>
    <row r="14" spans="1:27" ht="15.95" customHeight="1">
      <c r="A14" s="14">
        <v>9</v>
      </c>
      <c r="B14" s="56" t="s">
        <v>26</v>
      </c>
      <c r="C14" s="11"/>
      <c r="D14" s="11"/>
      <c r="E14" s="11"/>
      <c r="F14" s="11"/>
      <c r="G14" s="11"/>
      <c r="H14" s="11"/>
      <c r="I14" s="11"/>
      <c r="J14" s="11"/>
      <c r="K14" s="11"/>
      <c r="L14" s="11"/>
      <c r="M14" s="11"/>
      <c r="N14" s="11"/>
      <c r="O14" s="11"/>
      <c r="P14" s="11"/>
      <c r="Q14" s="11"/>
      <c r="R14" s="11"/>
      <c r="S14" s="11"/>
      <c r="T14" s="11"/>
      <c r="U14" s="31"/>
      <c r="V14" s="19"/>
      <c r="W14" s="34"/>
      <c r="X14" s="19"/>
    </row>
    <row r="15" spans="1:27" ht="15.95" customHeight="1">
      <c r="A15" s="14">
        <v>10</v>
      </c>
      <c r="B15" s="48" t="s">
        <v>28</v>
      </c>
      <c r="C15" s="4">
        <f>SUM(D15:T15)</f>
        <v>371155.55000000005</v>
      </c>
      <c r="D15" s="4">
        <v>10436.619999999999</v>
      </c>
      <c r="E15" s="4">
        <v>44735.77</v>
      </c>
      <c r="F15" s="4">
        <v>8017.33</v>
      </c>
      <c r="G15" s="4">
        <v>12247.3</v>
      </c>
      <c r="H15" s="4">
        <v>9034.8499999999985</v>
      </c>
      <c r="I15" s="4">
        <v>11008.81</v>
      </c>
      <c r="J15" s="4">
        <v>14762.890000000001</v>
      </c>
      <c r="K15" s="4">
        <v>5359.55</v>
      </c>
      <c r="L15" s="4">
        <v>35356.090000000004</v>
      </c>
      <c r="M15" s="4">
        <v>6460.41</v>
      </c>
      <c r="N15" s="4">
        <v>135953.20000000004</v>
      </c>
      <c r="O15" s="4">
        <v>26545.72</v>
      </c>
      <c r="P15" s="4">
        <v>10924.08</v>
      </c>
      <c r="Q15" s="91">
        <v>12087.66</v>
      </c>
      <c r="R15" s="92">
        <v>4883.3999999999996</v>
      </c>
      <c r="S15" s="4">
        <v>13220.29</v>
      </c>
      <c r="T15" s="4">
        <v>10121.58</v>
      </c>
      <c r="U15" s="31"/>
      <c r="V15" s="19"/>
      <c r="W15" s="34"/>
      <c r="X15" s="19"/>
      <c r="Y15" s="25"/>
      <c r="Z15" s="37"/>
    </row>
    <row r="16" spans="1:27" ht="15.95" customHeight="1">
      <c r="A16" s="14">
        <v>11</v>
      </c>
      <c r="B16" s="48" t="s">
        <v>22</v>
      </c>
      <c r="C16" s="4">
        <f>SUM(D16:T16)</f>
        <v>2751672.95</v>
      </c>
      <c r="D16" s="4">
        <v>50085.78</v>
      </c>
      <c r="E16" s="4">
        <v>79873.350000000006</v>
      </c>
      <c r="F16" s="4">
        <v>122350.99</v>
      </c>
      <c r="G16" s="4">
        <v>92941.57</v>
      </c>
      <c r="H16" s="4">
        <v>148850.13</v>
      </c>
      <c r="I16" s="4">
        <v>57751.14</v>
      </c>
      <c r="J16" s="4">
        <v>22010.079999999998</v>
      </c>
      <c r="K16" s="4">
        <v>19189.04</v>
      </c>
      <c r="L16" s="4">
        <v>88702.59</v>
      </c>
      <c r="M16" s="4">
        <v>66575.58</v>
      </c>
      <c r="N16" s="4">
        <v>1175744.82</v>
      </c>
      <c r="O16" s="4">
        <v>389024.47</v>
      </c>
      <c r="P16" s="4">
        <v>57125.25</v>
      </c>
      <c r="Q16" s="4">
        <v>241355.23</v>
      </c>
      <c r="R16" s="4">
        <v>6224.49</v>
      </c>
      <c r="S16" s="4">
        <v>113508.92000000001</v>
      </c>
      <c r="T16" s="4">
        <v>20359.519999999997</v>
      </c>
      <c r="U16" s="31"/>
      <c r="V16" s="19"/>
      <c r="W16" s="34"/>
      <c r="X16" s="19"/>
      <c r="Y16" s="25"/>
      <c r="Z16" s="37"/>
    </row>
    <row r="17" spans="1:26" ht="26.25" customHeight="1">
      <c r="A17" s="14">
        <v>12</v>
      </c>
      <c r="B17" s="49" t="s">
        <v>70</v>
      </c>
      <c r="C17" s="4">
        <f>SUM(D17:T17)</f>
        <v>25824.31</v>
      </c>
      <c r="D17" s="4">
        <v>0</v>
      </c>
      <c r="E17" s="4">
        <v>0</v>
      </c>
      <c r="F17" s="4">
        <v>0</v>
      </c>
      <c r="G17" s="4">
        <v>0</v>
      </c>
      <c r="H17" s="4">
        <v>0</v>
      </c>
      <c r="I17" s="4">
        <v>0</v>
      </c>
      <c r="J17" s="4">
        <v>0</v>
      </c>
      <c r="K17" s="4">
        <v>25824.31</v>
      </c>
      <c r="L17" s="4">
        <v>0</v>
      </c>
      <c r="M17" s="4">
        <v>0</v>
      </c>
      <c r="N17" s="4">
        <v>0</v>
      </c>
      <c r="O17" s="4">
        <v>0</v>
      </c>
      <c r="P17" s="4">
        <v>0</v>
      </c>
      <c r="Q17" s="4">
        <v>0</v>
      </c>
      <c r="R17" s="4">
        <v>0</v>
      </c>
      <c r="S17" s="4">
        <v>0</v>
      </c>
      <c r="T17" s="4">
        <v>0</v>
      </c>
      <c r="U17" s="31"/>
      <c r="V17" s="19"/>
      <c r="W17" s="34"/>
      <c r="X17" s="19"/>
      <c r="Y17" s="25"/>
      <c r="Z17" s="37"/>
    </row>
    <row r="18" spans="1:26" ht="15.95" customHeight="1">
      <c r="A18" s="14">
        <v>13</v>
      </c>
      <c r="B18" s="70" t="s">
        <v>55</v>
      </c>
      <c r="C18" s="93">
        <f>SUM(D18:T18)</f>
        <v>3148652.8100000005</v>
      </c>
      <c r="D18" s="93">
        <f>SUM(D15:D17)</f>
        <v>60522.399999999994</v>
      </c>
      <c r="E18" s="93">
        <f t="shared" ref="E18:Q18" si="1">SUM(E15:E17)</f>
        <v>124609.12</v>
      </c>
      <c r="F18" s="93">
        <f t="shared" si="1"/>
        <v>130368.32000000001</v>
      </c>
      <c r="G18" s="93">
        <f>SUM(G15:G17)</f>
        <v>105188.87000000001</v>
      </c>
      <c r="H18" s="93">
        <f t="shared" si="1"/>
        <v>157884.98000000001</v>
      </c>
      <c r="I18" s="93">
        <f>SUM(I15:I17)</f>
        <v>68759.95</v>
      </c>
      <c r="J18" s="93">
        <f t="shared" si="1"/>
        <v>36772.97</v>
      </c>
      <c r="K18" s="93">
        <f>SUM(K15:K17)</f>
        <v>50372.9</v>
      </c>
      <c r="L18" s="93">
        <f t="shared" si="1"/>
        <v>124058.68</v>
      </c>
      <c r="M18" s="93">
        <f t="shared" si="1"/>
        <v>73035.990000000005</v>
      </c>
      <c r="N18" s="93">
        <f t="shared" si="1"/>
        <v>1311698.02</v>
      </c>
      <c r="O18" s="93">
        <f t="shared" si="1"/>
        <v>415570.18999999994</v>
      </c>
      <c r="P18" s="93">
        <f>SUM(P15:P17)</f>
        <v>68049.33</v>
      </c>
      <c r="Q18" s="93">
        <f t="shared" si="1"/>
        <v>253442.89</v>
      </c>
      <c r="R18" s="93">
        <f>SUM(R15:R17)</f>
        <v>11107.89</v>
      </c>
      <c r="S18" s="93">
        <f>SUM(S15:S17)</f>
        <v>126729.21000000002</v>
      </c>
      <c r="T18" s="93">
        <f>SUM(T15:T17)</f>
        <v>30481.1</v>
      </c>
      <c r="U18" s="31"/>
      <c r="V18" s="19"/>
      <c r="W18" s="34"/>
      <c r="X18" s="19"/>
      <c r="Y18" s="25"/>
      <c r="Z18" s="37"/>
    </row>
    <row r="19" spans="1:26" ht="15.95" customHeight="1">
      <c r="A19" s="14">
        <v>14</v>
      </c>
      <c r="B19" s="57" t="s">
        <v>27</v>
      </c>
      <c r="C19" s="94"/>
      <c r="D19" s="94"/>
      <c r="E19" s="94"/>
      <c r="F19" s="94"/>
      <c r="G19" s="94"/>
      <c r="H19" s="94"/>
      <c r="I19" s="94"/>
      <c r="J19" s="94"/>
      <c r="K19" s="94"/>
      <c r="L19" s="94"/>
      <c r="M19" s="94"/>
      <c r="N19" s="94"/>
      <c r="O19" s="94"/>
      <c r="P19" s="94"/>
      <c r="Q19" s="94"/>
      <c r="R19" s="94"/>
      <c r="S19" s="94"/>
      <c r="T19" s="94"/>
      <c r="U19" s="31"/>
      <c r="V19" s="19"/>
      <c r="W19" s="34"/>
    </row>
    <row r="20" spans="1:26" ht="15.95" customHeight="1">
      <c r="A20" s="14">
        <v>15</v>
      </c>
      <c r="B20" s="48" t="s">
        <v>0</v>
      </c>
      <c r="C20" s="4">
        <f>SUM(D20:T20)</f>
        <v>4839567.4099999992</v>
      </c>
      <c r="D20" s="4">
        <v>113416.44</v>
      </c>
      <c r="E20" s="4">
        <v>94910.020000000019</v>
      </c>
      <c r="F20" s="4">
        <v>0</v>
      </c>
      <c r="G20" s="4">
        <v>42188</v>
      </c>
      <c r="H20" s="4">
        <v>163121.04</v>
      </c>
      <c r="I20" s="4">
        <v>282238.42</v>
      </c>
      <c r="J20" s="4">
        <v>0</v>
      </c>
      <c r="K20" s="4">
        <v>0</v>
      </c>
      <c r="L20" s="4">
        <v>202875.38</v>
      </c>
      <c r="M20" s="4">
        <v>182127.83</v>
      </c>
      <c r="N20" s="4">
        <v>3534529.41</v>
      </c>
      <c r="O20" s="4">
        <v>0</v>
      </c>
      <c r="P20" s="4">
        <v>199659.14</v>
      </c>
      <c r="Q20" s="4">
        <v>0</v>
      </c>
      <c r="R20" s="4">
        <v>24501.510000000002</v>
      </c>
      <c r="S20" s="4">
        <v>0.22</v>
      </c>
      <c r="T20" s="4">
        <v>0</v>
      </c>
      <c r="U20" s="31"/>
      <c r="V20" s="19"/>
      <c r="W20" s="34"/>
    </row>
    <row r="21" spans="1:26" ht="15.95" customHeight="1">
      <c r="A21" s="14">
        <v>16</v>
      </c>
      <c r="B21" s="48" t="s">
        <v>1</v>
      </c>
      <c r="C21" s="4">
        <f>SUM(D21:T21)</f>
        <v>35500891.079999998</v>
      </c>
      <c r="D21" s="4">
        <v>92755.74</v>
      </c>
      <c r="E21" s="4">
        <v>703839.53</v>
      </c>
      <c r="F21" s="4">
        <v>0</v>
      </c>
      <c r="G21" s="4">
        <v>1167337.3799999999</v>
      </c>
      <c r="H21" s="4">
        <v>2374621.1100000003</v>
      </c>
      <c r="I21" s="4">
        <v>268209.71000000002</v>
      </c>
      <c r="J21" s="4">
        <v>88089.81</v>
      </c>
      <c r="K21" s="4">
        <v>444678.08</v>
      </c>
      <c r="L21" s="4">
        <v>1418890.6800000002</v>
      </c>
      <c r="M21" s="4">
        <v>162027.37</v>
      </c>
      <c r="N21" s="4">
        <v>15676546.119999999</v>
      </c>
      <c r="O21" s="4">
        <v>7675856.6600000001</v>
      </c>
      <c r="P21" s="4">
        <v>211370.46</v>
      </c>
      <c r="Q21" s="4">
        <v>3631895.8</v>
      </c>
      <c r="R21" s="4">
        <v>27509.739999999998</v>
      </c>
      <c r="S21" s="4">
        <v>1557262.8900000001</v>
      </c>
      <c r="T21" s="4">
        <v>0</v>
      </c>
      <c r="U21" s="31"/>
      <c r="V21" s="19"/>
      <c r="W21" s="34"/>
    </row>
    <row r="22" spans="1:26" ht="15.95" customHeight="1">
      <c r="A22" s="14">
        <v>17</v>
      </c>
      <c r="B22" s="48" t="s">
        <v>2</v>
      </c>
      <c r="C22" s="4">
        <f t="shared" ref="C22:C35" si="2">SUM(D22:T22)</f>
        <v>2507429.2899999991</v>
      </c>
      <c r="D22" s="4">
        <v>22444.920000000002</v>
      </c>
      <c r="E22" s="4">
        <v>8781.66</v>
      </c>
      <c r="F22" s="4">
        <v>0</v>
      </c>
      <c r="G22" s="4">
        <v>12691.550000000001</v>
      </c>
      <c r="H22" s="4">
        <v>208250.99999999997</v>
      </c>
      <c r="I22" s="4">
        <v>34.430000000000007</v>
      </c>
      <c r="J22" s="4">
        <v>0</v>
      </c>
      <c r="K22" s="4">
        <v>3037.7200000000003</v>
      </c>
      <c r="L22" s="4">
        <v>5658.4699999999993</v>
      </c>
      <c r="M22" s="4">
        <v>23830.37</v>
      </c>
      <c r="N22" s="4">
        <v>33658.33</v>
      </c>
      <c r="O22" s="4">
        <v>2054339.3299999998</v>
      </c>
      <c r="P22" s="4">
        <v>35834.780000000006</v>
      </c>
      <c r="Q22" s="4">
        <v>62048.01</v>
      </c>
      <c r="R22" s="4">
        <v>4689.8500000000004</v>
      </c>
      <c r="S22" s="4">
        <v>23155.09</v>
      </c>
      <c r="T22" s="4">
        <v>8973.7799999999988</v>
      </c>
      <c r="U22" s="31"/>
      <c r="V22" s="19"/>
      <c r="W22" s="34"/>
    </row>
    <row r="23" spans="1:26" ht="15.95" customHeight="1">
      <c r="A23" s="67">
        <v>18</v>
      </c>
      <c r="B23" s="58" t="s">
        <v>3</v>
      </c>
      <c r="C23" s="95">
        <f t="shared" si="2"/>
        <v>2696463.84</v>
      </c>
      <c r="D23" s="95">
        <v>86957.23</v>
      </c>
      <c r="E23" s="95">
        <v>220787.36000000002</v>
      </c>
      <c r="F23" s="95">
        <v>0</v>
      </c>
      <c r="G23" s="95">
        <v>9929.68</v>
      </c>
      <c r="H23" s="95">
        <v>0</v>
      </c>
      <c r="I23" s="95">
        <v>349612.25</v>
      </c>
      <c r="J23" s="95">
        <v>0</v>
      </c>
      <c r="K23" s="95">
        <v>16726.189999999999</v>
      </c>
      <c r="L23" s="95">
        <v>41951.8</v>
      </c>
      <c r="M23" s="95">
        <v>194011.18</v>
      </c>
      <c r="N23" s="95">
        <v>1372210.77</v>
      </c>
      <c r="O23" s="95">
        <v>2790.59</v>
      </c>
      <c r="P23" s="95">
        <v>207509.65000000002</v>
      </c>
      <c r="Q23" s="95">
        <v>0</v>
      </c>
      <c r="R23" s="95">
        <v>97644.08</v>
      </c>
      <c r="S23" s="95">
        <v>96333.06</v>
      </c>
      <c r="T23" s="95">
        <v>0</v>
      </c>
      <c r="U23" s="31"/>
      <c r="V23" s="19"/>
      <c r="W23" s="34"/>
    </row>
    <row r="24" spans="1:26" ht="15.95" customHeight="1">
      <c r="A24" s="67">
        <v>19</v>
      </c>
      <c r="B24" s="48" t="s">
        <v>4</v>
      </c>
      <c r="C24" s="4">
        <f t="shared" si="2"/>
        <v>3440339.33</v>
      </c>
      <c r="D24" s="4">
        <v>113867.77</v>
      </c>
      <c r="E24" s="4">
        <v>289114.16000000003</v>
      </c>
      <c r="F24" s="4">
        <v>0</v>
      </c>
      <c r="G24" s="4">
        <v>13002.580000000005</v>
      </c>
      <c r="H24" s="4">
        <v>0</v>
      </c>
      <c r="I24" s="4">
        <v>457806.33000000007</v>
      </c>
      <c r="J24" s="4">
        <v>0</v>
      </c>
      <c r="K24" s="4">
        <v>21902.430000000004</v>
      </c>
      <c r="L24" s="4">
        <v>54934.58</v>
      </c>
      <c r="M24" s="4">
        <v>254051.59000000003</v>
      </c>
      <c r="N24" s="4">
        <v>1796867.2199999997</v>
      </c>
      <c r="O24" s="4">
        <v>3654.2</v>
      </c>
      <c r="P24" s="4">
        <v>271727.42</v>
      </c>
      <c r="Q24" s="4">
        <v>0</v>
      </c>
      <c r="R24" s="4">
        <v>37265.900000000009</v>
      </c>
      <c r="S24" s="4">
        <v>126145.15</v>
      </c>
      <c r="T24" s="4">
        <v>0</v>
      </c>
      <c r="U24" s="31"/>
      <c r="V24" s="19"/>
      <c r="W24" s="34"/>
    </row>
    <row r="25" spans="1:26" ht="15.95" customHeight="1">
      <c r="A25" s="67">
        <v>20</v>
      </c>
      <c r="B25" s="48" t="s">
        <v>41</v>
      </c>
      <c r="C25" s="4">
        <f>SUM(D25:T25)</f>
        <v>26595525.949999999</v>
      </c>
      <c r="D25" s="4">
        <v>0</v>
      </c>
      <c r="E25" s="4">
        <v>446324.89</v>
      </c>
      <c r="F25" s="4">
        <v>1094919.1800000002</v>
      </c>
      <c r="G25" s="4">
        <v>666284.18999999994</v>
      </c>
      <c r="H25" s="4">
        <v>4404834.37</v>
      </c>
      <c r="I25" s="4">
        <v>0</v>
      </c>
      <c r="J25" s="4">
        <v>0</v>
      </c>
      <c r="K25" s="4">
        <v>0</v>
      </c>
      <c r="L25" s="4">
        <v>0</v>
      </c>
      <c r="M25" s="4">
        <v>0</v>
      </c>
      <c r="N25" s="4">
        <v>13376062.99</v>
      </c>
      <c r="O25" s="4">
        <v>5318097.8099999996</v>
      </c>
      <c r="P25" s="4">
        <v>0</v>
      </c>
      <c r="Q25" s="4">
        <v>0</v>
      </c>
      <c r="R25" s="4">
        <v>0</v>
      </c>
      <c r="S25" s="4">
        <v>1063830.55</v>
      </c>
      <c r="T25" s="4">
        <v>225171.97000000003</v>
      </c>
      <c r="U25" s="31"/>
      <c r="V25" s="19"/>
      <c r="W25" s="34"/>
    </row>
    <row r="26" spans="1:26" ht="15.95" customHeight="1">
      <c r="A26" s="67">
        <v>21</v>
      </c>
      <c r="B26" s="48" t="s">
        <v>44</v>
      </c>
      <c r="C26" s="4">
        <f t="shared" si="2"/>
        <v>722576.06</v>
      </c>
      <c r="D26" s="4">
        <v>0</v>
      </c>
      <c r="E26" s="4">
        <v>13031.810000000001</v>
      </c>
      <c r="F26" s="4">
        <v>0</v>
      </c>
      <c r="G26" s="4">
        <v>457040.46</v>
      </c>
      <c r="H26" s="4">
        <v>0</v>
      </c>
      <c r="I26" s="4">
        <v>0</v>
      </c>
      <c r="J26" s="4">
        <v>41049.94</v>
      </c>
      <c r="K26" s="4">
        <v>76838.610000000015</v>
      </c>
      <c r="L26" s="4">
        <v>0</v>
      </c>
      <c r="M26" s="4">
        <v>0</v>
      </c>
      <c r="N26" s="4">
        <v>99016.42</v>
      </c>
      <c r="O26" s="4">
        <v>1583.6399999999999</v>
      </c>
      <c r="P26" s="4">
        <v>0</v>
      </c>
      <c r="Q26" s="4">
        <v>0</v>
      </c>
      <c r="R26" s="4">
        <v>0</v>
      </c>
      <c r="S26" s="4">
        <v>34015.179999999993</v>
      </c>
      <c r="T26" s="4">
        <v>0</v>
      </c>
      <c r="U26" s="31"/>
      <c r="V26" s="19"/>
      <c r="W26" s="34"/>
    </row>
    <row r="27" spans="1:26" ht="15.95" customHeight="1">
      <c r="A27" s="67">
        <v>22</v>
      </c>
      <c r="B27" s="58" t="s">
        <v>5</v>
      </c>
      <c r="C27" s="95">
        <f t="shared" si="2"/>
        <v>424433.01999999996</v>
      </c>
      <c r="D27" s="95">
        <v>26204.57</v>
      </c>
      <c r="E27" s="95">
        <v>25557.1</v>
      </c>
      <c r="F27" s="95">
        <v>0</v>
      </c>
      <c r="G27" s="95">
        <v>18578.63</v>
      </c>
      <c r="H27" s="95">
        <v>0</v>
      </c>
      <c r="I27" s="95">
        <v>37303.019999999997</v>
      </c>
      <c r="J27" s="95">
        <v>0</v>
      </c>
      <c r="K27" s="95">
        <v>6952.79</v>
      </c>
      <c r="L27" s="95">
        <v>4707.58</v>
      </c>
      <c r="M27" s="95">
        <v>45672.9</v>
      </c>
      <c r="N27" s="95">
        <v>205986.47</v>
      </c>
      <c r="O27" s="95">
        <v>0</v>
      </c>
      <c r="P27" s="95">
        <v>36627.480000000003</v>
      </c>
      <c r="Q27" s="95">
        <v>0</v>
      </c>
      <c r="R27" s="95">
        <v>8054.5</v>
      </c>
      <c r="S27" s="95">
        <v>7295.22</v>
      </c>
      <c r="T27" s="95">
        <v>1492.76</v>
      </c>
      <c r="U27" s="31"/>
      <c r="V27" s="19"/>
      <c r="W27" s="34"/>
    </row>
    <row r="28" spans="1:26" ht="15.95" customHeight="1">
      <c r="A28" s="67">
        <v>23</v>
      </c>
      <c r="B28" s="48" t="s">
        <v>6</v>
      </c>
      <c r="C28" s="4">
        <f t="shared" si="2"/>
        <v>469110.1999999999</v>
      </c>
      <c r="D28" s="4">
        <v>28962.949999999997</v>
      </c>
      <c r="E28" s="4">
        <v>28247.330000000016</v>
      </c>
      <c r="F28" s="4">
        <v>0</v>
      </c>
      <c r="G28" s="4">
        <v>20534.280000000002</v>
      </c>
      <c r="H28" s="4">
        <v>0</v>
      </c>
      <c r="I28" s="4">
        <v>41229.659999999996</v>
      </c>
      <c r="J28" s="4">
        <v>0</v>
      </c>
      <c r="K28" s="4">
        <v>7684.6600000000008</v>
      </c>
      <c r="L28" s="4">
        <v>5203.1200000000008</v>
      </c>
      <c r="M28" s="4">
        <v>50480.579999999994</v>
      </c>
      <c r="N28" s="4">
        <v>227669.24999999988</v>
      </c>
      <c r="O28" s="4">
        <v>0</v>
      </c>
      <c r="P28" s="4">
        <v>40483.000000000007</v>
      </c>
      <c r="Q28" s="4">
        <v>0</v>
      </c>
      <c r="R28" s="4">
        <v>8902.34</v>
      </c>
      <c r="S28" s="4">
        <v>8063.14</v>
      </c>
      <c r="T28" s="4">
        <v>1649.89</v>
      </c>
      <c r="U28" s="31"/>
      <c r="V28" s="19"/>
      <c r="W28" s="34"/>
    </row>
    <row r="29" spans="1:26" ht="15.95" customHeight="1">
      <c r="A29" s="67">
        <v>24</v>
      </c>
      <c r="B29" s="48" t="s">
        <v>42</v>
      </c>
      <c r="C29" s="4">
        <f t="shared" si="2"/>
        <v>4049020.1</v>
      </c>
      <c r="D29" s="4">
        <v>0</v>
      </c>
      <c r="E29" s="4">
        <v>47483.46</v>
      </c>
      <c r="F29" s="4">
        <v>0</v>
      </c>
      <c r="G29" s="4">
        <v>0</v>
      </c>
      <c r="H29" s="4">
        <v>460611.94999999995</v>
      </c>
      <c r="I29" s="4">
        <v>0</v>
      </c>
      <c r="J29" s="4">
        <v>0</v>
      </c>
      <c r="K29" s="4">
        <v>0</v>
      </c>
      <c r="L29" s="4">
        <v>184749.32</v>
      </c>
      <c r="M29" s="4">
        <v>0</v>
      </c>
      <c r="N29" s="4">
        <v>1811363.39</v>
      </c>
      <c r="O29" s="4">
        <v>773907.83</v>
      </c>
      <c r="P29" s="4">
        <v>0</v>
      </c>
      <c r="Q29" s="4">
        <v>734584.55</v>
      </c>
      <c r="R29" s="4">
        <v>0</v>
      </c>
      <c r="S29" s="4">
        <v>36319.599999999999</v>
      </c>
      <c r="T29" s="4">
        <v>0</v>
      </c>
      <c r="U29" s="31"/>
      <c r="V29" s="19"/>
      <c r="W29" s="34"/>
    </row>
    <row r="30" spans="1:26" ht="15.95" customHeight="1">
      <c r="A30" s="67">
        <v>25</v>
      </c>
      <c r="B30" s="48" t="s">
        <v>45</v>
      </c>
      <c r="C30" s="4">
        <f t="shared" si="2"/>
        <v>233007.11000000004</v>
      </c>
      <c r="D30" s="4">
        <v>0</v>
      </c>
      <c r="E30" s="4">
        <v>1373.78</v>
      </c>
      <c r="F30" s="4">
        <v>0</v>
      </c>
      <c r="G30" s="4">
        <v>164849.82000000004</v>
      </c>
      <c r="H30" s="4">
        <v>0</v>
      </c>
      <c r="I30" s="4">
        <v>0</v>
      </c>
      <c r="J30" s="4">
        <v>7900.41</v>
      </c>
      <c r="K30" s="4">
        <v>29116.14</v>
      </c>
      <c r="L30" s="4">
        <v>0</v>
      </c>
      <c r="M30" s="4">
        <v>0</v>
      </c>
      <c r="N30" s="4">
        <v>15605.830000000002</v>
      </c>
      <c r="O30" s="4">
        <v>0</v>
      </c>
      <c r="P30" s="4">
        <v>0</v>
      </c>
      <c r="Q30" s="4">
        <v>0</v>
      </c>
      <c r="R30" s="4">
        <v>0</v>
      </c>
      <c r="S30" s="4">
        <v>0</v>
      </c>
      <c r="T30" s="4">
        <v>14161.130000000001</v>
      </c>
      <c r="U30" s="31"/>
      <c r="V30" s="19"/>
      <c r="W30" s="34"/>
    </row>
    <row r="31" spans="1:26" ht="15.95" customHeight="1">
      <c r="A31" s="67">
        <v>26</v>
      </c>
      <c r="B31" s="58" t="s">
        <v>7</v>
      </c>
      <c r="C31" s="95">
        <f t="shared" si="2"/>
        <v>51633.570000000007</v>
      </c>
      <c r="D31" s="95">
        <v>3153.49</v>
      </c>
      <c r="E31" s="95">
        <v>3414.23</v>
      </c>
      <c r="F31" s="95">
        <v>0</v>
      </c>
      <c r="G31" s="95">
        <v>1164.24</v>
      </c>
      <c r="H31" s="95">
        <v>0</v>
      </c>
      <c r="I31" s="95">
        <v>6652.31</v>
      </c>
      <c r="J31" s="95">
        <v>0</v>
      </c>
      <c r="K31" s="95">
        <v>600.80999999999995</v>
      </c>
      <c r="L31" s="95">
        <v>839.62</v>
      </c>
      <c r="M31" s="95">
        <v>5506.3</v>
      </c>
      <c r="N31" s="95">
        <v>21765.66</v>
      </c>
      <c r="O31" s="95">
        <v>0</v>
      </c>
      <c r="P31" s="95">
        <v>3080.26</v>
      </c>
      <c r="Q31" s="95">
        <v>0</v>
      </c>
      <c r="R31" s="95">
        <v>946.26</v>
      </c>
      <c r="S31" s="95">
        <v>4510.3900000000003</v>
      </c>
      <c r="T31" s="95">
        <v>0</v>
      </c>
      <c r="U31" s="31"/>
      <c r="V31" s="19"/>
      <c r="W31" s="34"/>
    </row>
    <row r="32" spans="1:26" ht="15.95" customHeight="1">
      <c r="A32" s="67">
        <v>27</v>
      </c>
      <c r="B32" s="48" t="s">
        <v>8</v>
      </c>
      <c r="C32" s="4">
        <f t="shared" si="2"/>
        <v>220122.09999999998</v>
      </c>
      <c r="D32" s="4">
        <v>13443.83</v>
      </c>
      <c r="E32" s="4">
        <v>14555.379999999994</v>
      </c>
      <c r="F32" s="4">
        <v>0</v>
      </c>
      <c r="G32" s="4">
        <v>4963.3600000000006</v>
      </c>
      <c r="H32" s="4">
        <v>0</v>
      </c>
      <c r="I32" s="4">
        <v>28359.84</v>
      </c>
      <c r="J32" s="4">
        <v>0</v>
      </c>
      <c r="K32" s="4">
        <v>2561.33</v>
      </c>
      <c r="L32" s="4">
        <v>3579.45</v>
      </c>
      <c r="M32" s="4">
        <v>23474.240000000005</v>
      </c>
      <c r="N32" s="4">
        <v>92790.47</v>
      </c>
      <c r="O32" s="4">
        <v>0</v>
      </c>
      <c r="P32" s="4">
        <v>13131.64</v>
      </c>
      <c r="Q32" s="4">
        <v>0</v>
      </c>
      <c r="R32" s="4">
        <v>4034.04</v>
      </c>
      <c r="S32" s="4">
        <v>19228.519999999997</v>
      </c>
      <c r="T32" s="4">
        <v>0</v>
      </c>
      <c r="U32" s="31"/>
      <c r="V32" s="19"/>
      <c r="W32" s="34"/>
    </row>
    <row r="33" spans="1:26" ht="15.95" customHeight="1">
      <c r="A33" s="67">
        <v>28</v>
      </c>
      <c r="B33" s="48" t="s">
        <v>43</v>
      </c>
      <c r="C33" s="4">
        <f t="shared" si="2"/>
        <v>1658311.65</v>
      </c>
      <c r="D33" s="4">
        <v>0</v>
      </c>
      <c r="E33" s="4">
        <v>24884.579999999998</v>
      </c>
      <c r="F33" s="4">
        <v>0</v>
      </c>
      <c r="G33" s="4">
        <v>0</v>
      </c>
      <c r="H33" s="4">
        <v>200913.14</v>
      </c>
      <c r="I33" s="4">
        <v>0</v>
      </c>
      <c r="J33" s="4">
        <v>0</v>
      </c>
      <c r="K33" s="4">
        <v>0</v>
      </c>
      <c r="L33" s="4">
        <v>195862.91999999995</v>
      </c>
      <c r="M33" s="4">
        <v>0</v>
      </c>
      <c r="N33" s="4">
        <v>503059.70999999996</v>
      </c>
      <c r="O33" s="4">
        <v>539914.52</v>
      </c>
      <c r="P33" s="4">
        <v>0</v>
      </c>
      <c r="Q33" s="4">
        <v>184469.08</v>
      </c>
      <c r="R33" s="4">
        <v>0</v>
      </c>
      <c r="S33" s="4">
        <v>0</v>
      </c>
      <c r="T33" s="4">
        <v>9207.7000000000007</v>
      </c>
      <c r="U33" s="31"/>
      <c r="V33" s="19"/>
      <c r="W33" s="34"/>
    </row>
    <row r="34" spans="1:26" ht="15.95" customHeight="1">
      <c r="A34" s="67">
        <v>29</v>
      </c>
      <c r="B34" s="48" t="s">
        <v>46</v>
      </c>
      <c r="C34" s="4">
        <f>SUM(D34:T34)</f>
        <v>55075.710000000006</v>
      </c>
      <c r="D34" s="4">
        <v>0</v>
      </c>
      <c r="E34" s="4">
        <v>618.82000000000005</v>
      </c>
      <c r="F34" s="4">
        <v>0</v>
      </c>
      <c r="G34" s="4">
        <v>25903.720000000005</v>
      </c>
      <c r="H34" s="4">
        <v>0</v>
      </c>
      <c r="I34" s="4">
        <v>0</v>
      </c>
      <c r="J34" s="4">
        <v>1212.2800000000002</v>
      </c>
      <c r="K34" s="4">
        <v>6172.77</v>
      </c>
      <c r="L34" s="4">
        <v>0</v>
      </c>
      <c r="M34" s="4">
        <v>0</v>
      </c>
      <c r="N34" s="4">
        <v>5107.34</v>
      </c>
      <c r="O34" s="4">
        <v>0</v>
      </c>
      <c r="P34" s="4">
        <v>0</v>
      </c>
      <c r="Q34" s="4">
        <v>0</v>
      </c>
      <c r="R34" s="4">
        <v>0</v>
      </c>
      <c r="S34" s="4">
        <v>16060.78</v>
      </c>
      <c r="T34" s="4">
        <v>0</v>
      </c>
      <c r="U34" s="31"/>
      <c r="V34" s="19"/>
      <c r="W34" s="34"/>
    </row>
    <row r="35" spans="1:26" ht="15.95" customHeight="1">
      <c r="A35" s="67">
        <v>30</v>
      </c>
      <c r="B35" s="58" t="s">
        <v>24</v>
      </c>
      <c r="C35" s="95">
        <f t="shared" si="2"/>
        <v>1958540.72</v>
      </c>
      <c r="D35" s="95">
        <v>88627.06</v>
      </c>
      <c r="E35" s="95">
        <v>155171.67000000001</v>
      </c>
      <c r="F35" s="95">
        <v>0</v>
      </c>
      <c r="G35" s="95">
        <v>14951.95</v>
      </c>
      <c r="H35" s="95">
        <v>0</v>
      </c>
      <c r="I35" s="95">
        <v>279458.03000000003</v>
      </c>
      <c r="J35" s="95">
        <v>0</v>
      </c>
      <c r="K35" s="95">
        <v>9855.26</v>
      </c>
      <c r="L35" s="95">
        <v>28219.16</v>
      </c>
      <c r="M35" s="95">
        <v>177952.64000000001</v>
      </c>
      <c r="N35" s="95">
        <v>983692.49</v>
      </c>
      <c r="O35" s="95">
        <v>1899.67</v>
      </c>
      <c r="P35" s="95">
        <v>121799.16999999998</v>
      </c>
      <c r="Q35" s="95">
        <v>0</v>
      </c>
      <c r="R35" s="95">
        <v>21465.06</v>
      </c>
      <c r="S35" s="95">
        <v>74667.39</v>
      </c>
      <c r="T35" s="95">
        <v>781.17</v>
      </c>
      <c r="U35" s="31"/>
      <c r="V35" s="19"/>
      <c r="W35" s="34"/>
    </row>
    <row r="36" spans="1:26" ht="15.95" customHeight="1">
      <c r="A36" s="14">
        <v>31</v>
      </c>
      <c r="B36" s="70" t="s">
        <v>60</v>
      </c>
      <c r="C36" s="93">
        <f>SUM(D36:T36)</f>
        <v>85422047.140000015</v>
      </c>
      <c r="D36" s="93">
        <f>SUM(D20:D35)</f>
        <v>589834</v>
      </c>
      <c r="E36" s="93">
        <f>SUM(E20:E35)</f>
        <v>2078095.7800000003</v>
      </c>
      <c r="F36" s="93">
        <f t="shared" ref="F36:P36" si="3">SUM(F20:F35)</f>
        <v>1094919.1800000002</v>
      </c>
      <c r="G36" s="93">
        <f t="shared" si="3"/>
        <v>2619419.84</v>
      </c>
      <c r="H36" s="93">
        <f t="shared" si="3"/>
        <v>7812352.6100000003</v>
      </c>
      <c r="I36" s="93">
        <f t="shared" si="3"/>
        <v>1750904.0000000002</v>
      </c>
      <c r="J36" s="93">
        <f t="shared" si="3"/>
        <v>138252.44</v>
      </c>
      <c r="K36" s="93">
        <f>SUM(K20:K35)</f>
        <v>626126.79000000015</v>
      </c>
      <c r="L36" s="93">
        <f t="shared" si="3"/>
        <v>2147472.0800000005</v>
      </c>
      <c r="M36" s="93">
        <f t="shared" si="3"/>
        <v>1119135</v>
      </c>
      <c r="N36" s="93">
        <f t="shared" si="3"/>
        <v>39755931.869999997</v>
      </c>
      <c r="O36" s="93">
        <f t="shared" si="3"/>
        <v>16372044.25</v>
      </c>
      <c r="P36" s="93">
        <f t="shared" si="3"/>
        <v>1141223</v>
      </c>
      <c r="Q36" s="93">
        <f>SUM(Q20:Q35)</f>
        <v>4612997.4399999995</v>
      </c>
      <c r="R36" s="93">
        <f>SUM(R20:R35)</f>
        <v>235013.28000000003</v>
      </c>
      <c r="S36" s="93">
        <f>SUM(S20:S35)</f>
        <v>3066887.1800000006</v>
      </c>
      <c r="T36" s="93">
        <f>SUM(T20:T35)</f>
        <v>261438.40000000008</v>
      </c>
      <c r="U36" s="31"/>
      <c r="V36" s="19"/>
      <c r="W36" s="34"/>
      <c r="X36" s="19"/>
      <c r="Y36" s="25"/>
      <c r="Z36" s="37"/>
    </row>
    <row r="37" spans="1:26" ht="15.95" customHeight="1" thickBot="1">
      <c r="A37" s="14">
        <v>32</v>
      </c>
      <c r="B37" s="50" t="s">
        <v>59</v>
      </c>
      <c r="C37" s="96">
        <f>SUM(D37:T37)</f>
        <v>88570699.950000003</v>
      </c>
      <c r="D37" s="96">
        <f>D18+D36</f>
        <v>650356.4</v>
      </c>
      <c r="E37" s="96">
        <f>E18+E36</f>
        <v>2202704.9000000004</v>
      </c>
      <c r="F37" s="96">
        <f t="shared" ref="F37:P37" si="4">F18+F36</f>
        <v>1225287.5000000002</v>
      </c>
      <c r="G37" s="96">
        <f t="shared" si="4"/>
        <v>2724608.71</v>
      </c>
      <c r="H37" s="96">
        <f t="shared" si="4"/>
        <v>7970237.5900000008</v>
      </c>
      <c r="I37" s="96">
        <f>I18+I36</f>
        <v>1819663.9500000002</v>
      </c>
      <c r="J37" s="96">
        <f t="shared" si="4"/>
        <v>175025.41</v>
      </c>
      <c r="K37" s="96">
        <f>K18+K36</f>
        <v>676499.69000000018</v>
      </c>
      <c r="L37" s="96">
        <f t="shared" si="4"/>
        <v>2271530.7600000007</v>
      </c>
      <c r="M37" s="96">
        <f t="shared" si="4"/>
        <v>1192170.99</v>
      </c>
      <c r="N37" s="96">
        <f t="shared" si="4"/>
        <v>41067629.890000001</v>
      </c>
      <c r="O37" s="96">
        <f>O18+O36</f>
        <v>16787614.440000001</v>
      </c>
      <c r="P37" s="96">
        <f t="shared" si="4"/>
        <v>1209272.33</v>
      </c>
      <c r="Q37" s="96">
        <f>Q18+Q36</f>
        <v>4866440.3299999991</v>
      </c>
      <c r="R37" s="96">
        <f>R18+R36</f>
        <v>246121.17000000004</v>
      </c>
      <c r="S37" s="96">
        <f>S18+S36</f>
        <v>3193616.3900000006</v>
      </c>
      <c r="T37" s="96">
        <f>T18+T36</f>
        <v>291919.50000000006</v>
      </c>
      <c r="U37" s="31"/>
      <c r="V37" s="19"/>
      <c r="W37" s="34"/>
      <c r="X37" s="19"/>
      <c r="Y37" s="25"/>
      <c r="Z37" s="37"/>
    </row>
    <row r="38" spans="1:26" ht="19.149999999999999" customHeight="1" thickTop="1">
      <c r="A38" s="14">
        <v>33</v>
      </c>
      <c r="B38" s="45" t="s">
        <v>61</v>
      </c>
      <c r="C38" s="97">
        <f>SUM(D38:T38)</f>
        <v>228327543.19999999</v>
      </c>
      <c r="D38" s="97">
        <f>D12-D37</f>
        <v>5012060.7699999986</v>
      </c>
      <c r="E38" s="97">
        <f>E12-E37</f>
        <v>7331221.6000000015</v>
      </c>
      <c r="F38" s="97">
        <f>F12-F37</f>
        <v>12896195.619999999</v>
      </c>
      <c r="G38" s="97">
        <f t="shared" ref="G38:P38" si="5">G12-G37</f>
        <v>7934160.1400000015</v>
      </c>
      <c r="H38" s="97">
        <f t="shared" si="5"/>
        <v>9193444.890000008</v>
      </c>
      <c r="I38" s="97">
        <f>I12-I37</f>
        <v>4950154.3899999997</v>
      </c>
      <c r="J38" s="97">
        <f t="shared" si="5"/>
        <v>2288026.7299999995</v>
      </c>
      <c r="K38" s="97">
        <f>K12-K37</f>
        <v>1572808.2</v>
      </c>
      <c r="L38" s="97">
        <f t="shared" si="5"/>
        <v>7860951.5500000017</v>
      </c>
      <c r="M38" s="97">
        <f t="shared" si="5"/>
        <v>6469588.0400000028</v>
      </c>
      <c r="N38" s="97">
        <f t="shared" si="5"/>
        <v>94676544.129999951</v>
      </c>
      <c r="O38" s="97">
        <f>O12-O37</f>
        <v>27267016.809999999</v>
      </c>
      <c r="P38" s="97">
        <f t="shared" si="5"/>
        <v>5559042.5700000022</v>
      </c>
      <c r="Q38" s="97">
        <f>Q12-Q37</f>
        <v>22432072.820000015</v>
      </c>
      <c r="R38" s="97">
        <f>R12-R37</f>
        <v>461395.61999999988</v>
      </c>
      <c r="S38" s="97">
        <f>S12-S37</f>
        <v>10288516.760000002</v>
      </c>
      <c r="T38" s="97">
        <f>T12-T37</f>
        <v>2134342.5599999996</v>
      </c>
      <c r="U38" s="31"/>
      <c r="V38" s="19"/>
      <c r="W38" s="34"/>
      <c r="X38" s="19"/>
      <c r="Y38" s="25"/>
      <c r="Z38" s="37"/>
    </row>
    <row r="39" spans="1:26" ht="15" customHeight="1">
      <c r="A39" s="14">
        <v>34</v>
      </c>
      <c r="B39" s="59" t="s">
        <v>68</v>
      </c>
      <c r="C39" s="90"/>
      <c r="D39" s="90"/>
      <c r="E39" s="90"/>
      <c r="F39" s="90"/>
      <c r="G39" s="90"/>
      <c r="H39" s="90"/>
      <c r="I39" s="90"/>
      <c r="J39" s="90"/>
      <c r="K39" s="90"/>
      <c r="L39" s="42"/>
      <c r="M39" s="42"/>
      <c r="N39" s="42"/>
      <c r="O39" s="42"/>
      <c r="P39" s="42"/>
      <c r="Q39" s="42"/>
      <c r="R39" s="42"/>
      <c r="S39" s="42"/>
      <c r="T39" s="42"/>
      <c r="U39" s="31"/>
      <c r="V39" s="19"/>
      <c r="W39" s="34"/>
    </row>
    <row r="40" spans="1:26" ht="18" customHeight="1">
      <c r="A40" s="14">
        <v>35</v>
      </c>
      <c r="B40" s="49" t="s">
        <v>56</v>
      </c>
      <c r="C40" s="98">
        <f>SUM(D40:T40)</f>
        <v>93565992</v>
      </c>
      <c r="D40" s="98">
        <v>2090039</v>
      </c>
      <c r="E40" s="98">
        <v>2380105</v>
      </c>
      <c r="F40" s="98">
        <v>9319925</v>
      </c>
      <c r="G40" s="98">
        <v>2373658</v>
      </c>
      <c r="H40" s="98">
        <v>6576371</v>
      </c>
      <c r="I40" s="98">
        <v>128025</v>
      </c>
      <c r="J40" s="98">
        <v>567335</v>
      </c>
      <c r="K40" s="98">
        <v>1014390</v>
      </c>
      <c r="L40" s="98">
        <v>3116195</v>
      </c>
      <c r="M40" s="98">
        <v>3253757</v>
      </c>
      <c r="N40" s="98">
        <v>34101137</v>
      </c>
      <c r="O40" s="98">
        <v>11923601</v>
      </c>
      <c r="P40" s="98">
        <v>905939</v>
      </c>
      <c r="Q40" s="98">
        <v>5162299</v>
      </c>
      <c r="R40" s="98">
        <v>109956</v>
      </c>
      <c r="S40" s="98">
        <v>8863230</v>
      </c>
      <c r="T40" s="98">
        <v>1680030</v>
      </c>
      <c r="U40" s="31"/>
      <c r="V40" s="19"/>
      <c r="W40" s="34"/>
    </row>
    <row r="41" spans="1:26" ht="15.95" customHeight="1">
      <c r="A41" s="14">
        <v>36</v>
      </c>
      <c r="B41" s="49" t="s">
        <v>57</v>
      </c>
      <c r="C41" s="98">
        <f>SUM(D41:T41)</f>
        <v>3160419</v>
      </c>
      <c r="D41" s="98">
        <v>80701</v>
      </c>
      <c r="E41" s="98">
        <v>125000</v>
      </c>
      <c r="F41" s="98">
        <v>282150</v>
      </c>
      <c r="G41" s="98">
        <v>125000</v>
      </c>
      <c r="H41" s="98">
        <v>169661</v>
      </c>
      <c r="I41" s="98">
        <v>125000</v>
      </c>
      <c r="J41" s="98">
        <v>105735</v>
      </c>
      <c r="K41" s="98">
        <v>125000</v>
      </c>
      <c r="L41" s="98">
        <v>153294</v>
      </c>
      <c r="M41" s="98">
        <v>62500</v>
      </c>
      <c r="N41" s="98">
        <v>956257</v>
      </c>
      <c r="O41" s="98">
        <v>273502</v>
      </c>
      <c r="P41" s="98">
        <v>90980</v>
      </c>
      <c r="Q41" s="98">
        <v>221419</v>
      </c>
      <c r="R41" s="98">
        <v>79837</v>
      </c>
      <c r="S41" s="98">
        <v>168776</v>
      </c>
      <c r="T41" s="98">
        <v>15607</v>
      </c>
      <c r="U41" s="31"/>
      <c r="V41" s="19"/>
      <c r="W41" s="34"/>
    </row>
    <row r="42" spans="1:26" ht="18" customHeight="1">
      <c r="A42" s="14">
        <v>37</v>
      </c>
      <c r="B42" s="71" t="s">
        <v>69</v>
      </c>
      <c r="C42" s="99">
        <f>SUM(D42:T42)</f>
        <v>96726411</v>
      </c>
      <c r="D42" s="99">
        <f t="shared" ref="D42:T42" si="6">SUM(D40:D41)</f>
        <v>2170740</v>
      </c>
      <c r="E42" s="99">
        <f t="shared" si="6"/>
        <v>2505105</v>
      </c>
      <c r="F42" s="99">
        <f t="shared" si="6"/>
        <v>9602075</v>
      </c>
      <c r="G42" s="99">
        <f t="shared" si="6"/>
        <v>2498658</v>
      </c>
      <c r="H42" s="99">
        <f t="shared" si="6"/>
        <v>6746032</v>
      </c>
      <c r="I42" s="99">
        <f t="shared" si="6"/>
        <v>253025</v>
      </c>
      <c r="J42" s="99">
        <f t="shared" si="6"/>
        <v>673070</v>
      </c>
      <c r="K42" s="99">
        <f t="shared" si="6"/>
        <v>1139390</v>
      </c>
      <c r="L42" s="99">
        <f t="shared" si="6"/>
        <v>3269489</v>
      </c>
      <c r="M42" s="99">
        <f t="shared" si="6"/>
        <v>3316257</v>
      </c>
      <c r="N42" s="99">
        <f t="shared" si="6"/>
        <v>35057394</v>
      </c>
      <c r="O42" s="99">
        <f t="shared" si="6"/>
        <v>12197103</v>
      </c>
      <c r="P42" s="99">
        <f t="shared" si="6"/>
        <v>996919</v>
      </c>
      <c r="Q42" s="99">
        <f t="shared" si="6"/>
        <v>5383718</v>
      </c>
      <c r="R42" s="99">
        <f t="shared" si="6"/>
        <v>189793</v>
      </c>
      <c r="S42" s="99">
        <f t="shared" si="6"/>
        <v>9032006</v>
      </c>
      <c r="T42" s="99">
        <f t="shared" si="6"/>
        <v>1695637</v>
      </c>
      <c r="U42" s="31"/>
      <c r="V42" s="19"/>
      <c r="W42" s="34"/>
      <c r="X42" s="19"/>
      <c r="Y42" s="25"/>
      <c r="Z42" s="37"/>
    </row>
    <row r="43" spans="1:26" ht="18.75" customHeight="1">
      <c r="A43" s="14">
        <v>38</v>
      </c>
      <c r="B43" s="56" t="s">
        <v>71</v>
      </c>
      <c r="C43" s="11"/>
      <c r="D43" s="11"/>
      <c r="E43" s="11"/>
      <c r="F43" s="11"/>
      <c r="G43" s="11"/>
      <c r="H43" s="11"/>
      <c r="I43" s="11"/>
      <c r="J43" s="11"/>
      <c r="K43" s="11"/>
      <c r="L43" s="94"/>
      <c r="M43" s="94"/>
      <c r="N43" s="94"/>
      <c r="O43" s="94"/>
      <c r="P43" s="94"/>
      <c r="Q43" s="94"/>
      <c r="R43" s="94"/>
      <c r="S43" s="94"/>
      <c r="T43" s="94"/>
      <c r="U43" s="31"/>
      <c r="V43" s="19"/>
      <c r="W43" s="34"/>
    </row>
    <row r="44" spans="1:26" ht="18" customHeight="1">
      <c r="A44" s="14">
        <v>39</v>
      </c>
      <c r="B44" s="49" t="s">
        <v>56</v>
      </c>
      <c r="C44" s="98">
        <f t="shared" ref="C44:C49" si="7">SUM(D44:T44)</f>
        <v>93565992</v>
      </c>
      <c r="D44" s="98">
        <f>D40</f>
        <v>2090039</v>
      </c>
      <c r="E44" s="98">
        <f>E40</f>
        <v>2380105</v>
      </c>
      <c r="F44" s="98">
        <f t="shared" ref="F44:F45" si="8">F40</f>
        <v>9319925</v>
      </c>
      <c r="G44" s="98">
        <f t="shared" ref="G44:T45" si="9">G40</f>
        <v>2373658</v>
      </c>
      <c r="H44" s="98">
        <f t="shared" ref="H44" si="10">H40</f>
        <v>6576371</v>
      </c>
      <c r="I44" s="98">
        <f t="shared" si="9"/>
        <v>128025</v>
      </c>
      <c r="J44" s="98">
        <f>J40</f>
        <v>567335</v>
      </c>
      <c r="K44" s="98">
        <f>K40</f>
        <v>1014390</v>
      </c>
      <c r="L44" s="98">
        <f t="shared" si="9"/>
        <v>3116195</v>
      </c>
      <c r="M44" s="98">
        <f t="shared" si="9"/>
        <v>3253757</v>
      </c>
      <c r="N44" s="98">
        <f t="shared" si="9"/>
        <v>34101137</v>
      </c>
      <c r="O44" s="98">
        <f t="shared" si="9"/>
        <v>11923601</v>
      </c>
      <c r="P44" s="98">
        <f t="shared" si="9"/>
        <v>905939</v>
      </c>
      <c r="Q44" s="98">
        <f t="shared" si="9"/>
        <v>5162299</v>
      </c>
      <c r="R44" s="98">
        <f t="shared" si="9"/>
        <v>109956</v>
      </c>
      <c r="S44" s="98">
        <f t="shared" si="9"/>
        <v>8863230</v>
      </c>
      <c r="T44" s="98">
        <f t="shared" si="9"/>
        <v>1680030</v>
      </c>
      <c r="U44" s="31"/>
      <c r="V44" s="19"/>
      <c r="W44" s="34"/>
    </row>
    <row r="45" spans="1:26" ht="16.899999999999999" customHeight="1">
      <c r="A45" s="14">
        <v>40</v>
      </c>
      <c r="B45" s="49" t="s">
        <v>58</v>
      </c>
      <c r="C45" s="98">
        <f t="shared" si="7"/>
        <v>3160419</v>
      </c>
      <c r="D45" s="8">
        <f>D41</f>
        <v>80701</v>
      </c>
      <c r="E45" s="8">
        <f>E41</f>
        <v>125000</v>
      </c>
      <c r="F45" s="8">
        <f t="shared" si="8"/>
        <v>282150</v>
      </c>
      <c r="G45" s="8">
        <f>G41</f>
        <v>125000</v>
      </c>
      <c r="H45" s="8">
        <f>H41</f>
        <v>169661</v>
      </c>
      <c r="I45" s="8">
        <f>I41</f>
        <v>125000</v>
      </c>
      <c r="J45" s="8">
        <f>J41</f>
        <v>105735</v>
      </c>
      <c r="K45" s="3">
        <f>K41</f>
        <v>125000</v>
      </c>
      <c r="L45" s="3">
        <f t="shared" si="9"/>
        <v>153294</v>
      </c>
      <c r="M45" s="8">
        <f t="shared" si="9"/>
        <v>62500</v>
      </c>
      <c r="N45" s="8">
        <f t="shared" si="9"/>
        <v>956257</v>
      </c>
      <c r="O45" s="8">
        <f t="shared" si="9"/>
        <v>273502</v>
      </c>
      <c r="P45" s="8">
        <f t="shared" si="9"/>
        <v>90980</v>
      </c>
      <c r="Q45" s="98">
        <f t="shared" si="9"/>
        <v>221419</v>
      </c>
      <c r="R45" s="98">
        <f t="shared" si="9"/>
        <v>79837</v>
      </c>
      <c r="S45" s="98">
        <f t="shared" si="9"/>
        <v>168776</v>
      </c>
      <c r="T45" s="98">
        <f t="shared" si="9"/>
        <v>15607</v>
      </c>
      <c r="U45" s="31"/>
      <c r="V45" s="19"/>
      <c r="W45" s="34"/>
    </row>
    <row r="46" spans="1:26" ht="16.899999999999999" customHeight="1">
      <c r="A46" s="14">
        <v>41</v>
      </c>
      <c r="B46" s="72" t="s">
        <v>72</v>
      </c>
      <c r="C46" s="100">
        <f t="shared" si="7"/>
        <v>0</v>
      </c>
      <c r="D46" s="101">
        <f>D42-D47</f>
        <v>0</v>
      </c>
      <c r="E46" s="101">
        <f>E42-E47</f>
        <v>0</v>
      </c>
      <c r="F46" s="101">
        <f>F42-F47</f>
        <v>0</v>
      </c>
      <c r="G46" s="101">
        <f>G42-G47</f>
        <v>0</v>
      </c>
      <c r="H46" s="101">
        <f>H42-H47</f>
        <v>0</v>
      </c>
      <c r="I46" s="101">
        <f t="shared" ref="I46:T46" si="11">I42-I47</f>
        <v>0</v>
      </c>
      <c r="J46" s="101">
        <f t="shared" si="11"/>
        <v>0</v>
      </c>
      <c r="K46" s="101">
        <f t="shared" si="11"/>
        <v>0</v>
      </c>
      <c r="L46" s="101">
        <f t="shared" si="11"/>
        <v>0</v>
      </c>
      <c r="M46" s="101">
        <f t="shared" si="11"/>
        <v>0</v>
      </c>
      <c r="N46" s="101">
        <f t="shared" si="11"/>
        <v>0</v>
      </c>
      <c r="O46" s="100">
        <f t="shared" si="11"/>
        <v>0</v>
      </c>
      <c r="P46" s="101">
        <f t="shared" si="11"/>
        <v>0</v>
      </c>
      <c r="Q46" s="101">
        <f t="shared" si="11"/>
        <v>0</v>
      </c>
      <c r="R46" s="101">
        <f t="shared" si="11"/>
        <v>0</v>
      </c>
      <c r="S46" s="101">
        <f t="shared" si="11"/>
        <v>0</v>
      </c>
      <c r="T46" s="101">
        <f t="shared" si="11"/>
        <v>0</v>
      </c>
      <c r="U46" s="31"/>
      <c r="V46" s="19"/>
      <c r="W46" s="34"/>
    </row>
    <row r="47" spans="1:26" ht="18.600000000000001" customHeight="1" thickBot="1">
      <c r="A47" s="14">
        <v>42</v>
      </c>
      <c r="B47" s="43" t="s">
        <v>79</v>
      </c>
      <c r="C47" s="102">
        <f t="shared" si="7"/>
        <v>96726411</v>
      </c>
      <c r="D47" s="102">
        <f>SUM(D44:D45)</f>
        <v>2170740</v>
      </c>
      <c r="E47" s="102">
        <f>SUM(E44:E45)</f>
        <v>2505105</v>
      </c>
      <c r="F47" s="102">
        <f>SUM(F44:F45)</f>
        <v>9602075</v>
      </c>
      <c r="G47" s="102">
        <f t="shared" ref="G47:Q47" si="12">SUM(G44:G45)</f>
        <v>2498658</v>
      </c>
      <c r="H47" s="102">
        <f t="shared" si="12"/>
        <v>6746032</v>
      </c>
      <c r="I47" s="102">
        <f>SUM(I44:I45)</f>
        <v>253025</v>
      </c>
      <c r="J47" s="102">
        <f t="shared" si="12"/>
        <v>673070</v>
      </c>
      <c r="K47" s="102">
        <f>SUM(K44:K45)</f>
        <v>1139390</v>
      </c>
      <c r="L47" s="102">
        <f t="shared" si="12"/>
        <v>3269489</v>
      </c>
      <c r="M47" s="102">
        <f t="shared" si="12"/>
        <v>3316257</v>
      </c>
      <c r="N47" s="102">
        <f t="shared" si="12"/>
        <v>35057394</v>
      </c>
      <c r="O47" s="102">
        <f t="shared" si="12"/>
        <v>12197103</v>
      </c>
      <c r="P47" s="102">
        <f>SUM(P44:P45)</f>
        <v>996919</v>
      </c>
      <c r="Q47" s="102">
        <f t="shared" si="12"/>
        <v>5383718</v>
      </c>
      <c r="R47" s="102">
        <f>SUM(R44:R45)</f>
        <v>189793</v>
      </c>
      <c r="S47" s="102">
        <f>SUM(S44:S45)</f>
        <v>9032006</v>
      </c>
      <c r="T47" s="102">
        <f>SUM(T44:T45)</f>
        <v>1695637</v>
      </c>
      <c r="U47" s="31"/>
      <c r="V47" s="19"/>
      <c r="W47" s="34"/>
      <c r="X47" s="19"/>
      <c r="Y47" s="25"/>
    </row>
    <row r="48" spans="1:26" ht="18.600000000000001" customHeight="1" thickTop="1">
      <c r="A48" s="14">
        <v>43</v>
      </c>
      <c r="B48" s="68" t="s">
        <v>73</v>
      </c>
      <c r="C48" s="69">
        <f t="shared" si="7"/>
        <v>0</v>
      </c>
      <c r="D48" s="69">
        <v>0</v>
      </c>
      <c r="E48" s="69">
        <v>0</v>
      </c>
      <c r="F48" s="69">
        <v>0</v>
      </c>
      <c r="G48" s="69">
        <v>0</v>
      </c>
      <c r="H48" s="69">
        <v>0</v>
      </c>
      <c r="I48" s="69">
        <v>0</v>
      </c>
      <c r="J48" s="69">
        <v>0</v>
      </c>
      <c r="K48" s="69">
        <v>0</v>
      </c>
      <c r="L48" s="69">
        <v>0</v>
      </c>
      <c r="M48" s="69">
        <v>0</v>
      </c>
      <c r="N48" s="69">
        <v>0</v>
      </c>
      <c r="O48" s="69">
        <v>0</v>
      </c>
      <c r="P48" s="69">
        <v>0</v>
      </c>
      <c r="Q48" s="69">
        <v>0</v>
      </c>
      <c r="R48" s="69">
        <v>0</v>
      </c>
      <c r="S48" s="69">
        <v>0</v>
      </c>
      <c r="T48" s="69">
        <v>0</v>
      </c>
      <c r="U48" s="31"/>
      <c r="V48" s="19"/>
      <c r="W48" s="34"/>
    </row>
    <row r="49" spans="1:25" ht="19.149999999999999" customHeight="1">
      <c r="A49" s="14">
        <v>44</v>
      </c>
      <c r="B49" s="51" t="s">
        <v>74</v>
      </c>
      <c r="C49" s="103">
        <f t="shared" si="7"/>
        <v>131601132.20000003</v>
      </c>
      <c r="D49" s="103">
        <f>D38-D47-D48</f>
        <v>2841320.7699999986</v>
      </c>
      <c r="E49" s="103">
        <f>E38-E47-E48</f>
        <v>4826116.6000000015</v>
      </c>
      <c r="F49" s="103">
        <f t="shared" ref="F49:J49" si="13">F38-F47-F48</f>
        <v>3294120.6199999992</v>
      </c>
      <c r="G49" s="103">
        <f t="shared" si="13"/>
        <v>5435502.1400000015</v>
      </c>
      <c r="H49" s="103">
        <f>ROUND(H38-H47-H48,2)</f>
        <v>2447412.89</v>
      </c>
      <c r="I49" s="103">
        <f t="shared" si="13"/>
        <v>4697129.3899999997</v>
      </c>
      <c r="J49" s="103">
        <f t="shared" si="13"/>
        <v>1614956.7299999995</v>
      </c>
      <c r="K49" s="103">
        <f>ROUND(K38-K47-K48,2)</f>
        <v>433418.2</v>
      </c>
      <c r="L49" s="103">
        <f t="shared" ref="L49:Q49" si="14">L38-L47-L48</f>
        <v>4591462.5500000017</v>
      </c>
      <c r="M49" s="103">
        <f t="shared" si="14"/>
        <v>3153331.0400000028</v>
      </c>
      <c r="N49" s="103">
        <f>ROUND(N38-N47-N48,2)</f>
        <v>59619150.130000003</v>
      </c>
      <c r="O49" s="103">
        <f t="shared" si="14"/>
        <v>15069913.809999999</v>
      </c>
      <c r="P49" s="103">
        <f t="shared" si="14"/>
        <v>4562123.5700000022</v>
      </c>
      <c r="Q49" s="103">
        <f t="shared" si="14"/>
        <v>17048354.820000015</v>
      </c>
      <c r="R49" s="103">
        <f>R38-R47-R48</f>
        <v>271602.61999999988</v>
      </c>
      <c r="S49" s="103">
        <f>ROUND(S38-S47-S48,2)</f>
        <v>1256510.76</v>
      </c>
      <c r="T49" s="103">
        <f>ROUND(T38-T47-T48,2)</f>
        <v>438705.56</v>
      </c>
      <c r="U49" s="31"/>
      <c r="V49" s="19"/>
      <c r="W49" s="34"/>
      <c r="X49" s="19"/>
      <c r="Y49" s="25"/>
    </row>
    <row r="50" spans="1:25" ht="15.6" customHeight="1">
      <c r="A50" s="14">
        <v>45</v>
      </c>
      <c r="B50" s="59" t="s">
        <v>75</v>
      </c>
      <c r="C50" s="90"/>
      <c r="D50" s="90"/>
      <c r="E50" s="90"/>
      <c r="F50" s="90"/>
      <c r="G50" s="90"/>
      <c r="H50" s="90"/>
      <c r="I50" s="90"/>
      <c r="J50" s="90"/>
      <c r="K50" s="90"/>
      <c r="L50" s="42"/>
      <c r="M50" s="42"/>
      <c r="N50" s="42"/>
      <c r="O50" s="42"/>
      <c r="P50" s="42"/>
      <c r="Q50" s="42"/>
      <c r="R50" s="42"/>
      <c r="S50" s="42"/>
      <c r="T50" s="42"/>
      <c r="U50" s="31"/>
      <c r="V50" s="19"/>
      <c r="W50" s="34"/>
    </row>
    <row r="51" spans="1:25" ht="15.95" customHeight="1">
      <c r="A51" s="14">
        <v>46</v>
      </c>
      <c r="B51" s="52" t="s">
        <v>14</v>
      </c>
      <c r="C51" s="4">
        <f t="shared" ref="C51:C60" si="15">SUM(D51:T51)</f>
        <v>22723379.610000003</v>
      </c>
      <c r="D51" s="4">
        <v>548197.37</v>
      </c>
      <c r="E51" s="4">
        <v>713022.08</v>
      </c>
      <c r="F51" s="4">
        <v>0</v>
      </c>
      <c r="G51" s="4">
        <v>610392.57999999996</v>
      </c>
      <c r="H51" s="4">
        <v>268228.61</v>
      </c>
      <c r="I51" s="4">
        <v>976861.49</v>
      </c>
      <c r="J51" s="4">
        <v>180623.01</v>
      </c>
      <c r="K51" s="4">
        <v>72822.100000000006</v>
      </c>
      <c r="L51" s="4">
        <v>972529.69</v>
      </c>
      <c r="M51" s="4">
        <v>624719.87</v>
      </c>
      <c r="N51" s="4">
        <v>11236896.34</v>
      </c>
      <c r="O51" s="4">
        <v>1306867.18</v>
      </c>
      <c r="P51" s="4">
        <v>923170.9</v>
      </c>
      <c r="Q51" s="4">
        <v>4031854.6</v>
      </c>
      <c r="R51" s="4">
        <v>49901.279999999999</v>
      </c>
      <c r="S51" s="4">
        <v>181211.62</v>
      </c>
      <c r="T51" s="4">
        <v>26080.89</v>
      </c>
      <c r="U51" s="31"/>
      <c r="V51" s="19"/>
      <c r="W51" s="34"/>
      <c r="X51" s="79"/>
    </row>
    <row r="52" spans="1:25" ht="15.95" customHeight="1">
      <c r="A52" s="14">
        <v>47</v>
      </c>
      <c r="B52" s="52" t="s">
        <v>10</v>
      </c>
      <c r="C52" s="4">
        <f t="shared" si="15"/>
        <v>11596687.380000001</v>
      </c>
      <c r="D52" s="4">
        <v>447750.35</v>
      </c>
      <c r="E52" s="4">
        <v>769956.15</v>
      </c>
      <c r="F52" s="4">
        <v>0</v>
      </c>
      <c r="G52" s="4">
        <v>428869.72</v>
      </c>
      <c r="H52" s="4">
        <v>319684.98</v>
      </c>
      <c r="I52" s="4">
        <v>679687.89</v>
      </c>
      <c r="J52" s="4">
        <v>259342.52000000002</v>
      </c>
      <c r="K52" s="4">
        <v>0</v>
      </c>
      <c r="L52" s="4">
        <v>96827.73</v>
      </c>
      <c r="M52" s="4">
        <v>437247.7</v>
      </c>
      <c r="N52" s="4">
        <v>5471600.04</v>
      </c>
      <c r="O52" s="4">
        <v>670335.02</v>
      </c>
      <c r="P52" s="4">
        <v>745362.14999999991</v>
      </c>
      <c r="Q52" s="4">
        <v>953673.71</v>
      </c>
      <c r="R52" s="4">
        <v>46281.82</v>
      </c>
      <c r="S52" s="4">
        <v>211422.58000000002</v>
      </c>
      <c r="T52" s="4">
        <v>58645.020000000004</v>
      </c>
      <c r="U52" s="31"/>
      <c r="V52" s="19"/>
      <c r="W52" s="34"/>
    </row>
    <row r="53" spans="1:25" ht="15.95" customHeight="1">
      <c r="A53" s="14">
        <v>48</v>
      </c>
      <c r="B53" s="52" t="s">
        <v>20</v>
      </c>
      <c r="C53" s="4">
        <f t="shared" si="15"/>
        <v>3501335.1500000004</v>
      </c>
      <c r="D53" s="4">
        <v>106388.95000000001</v>
      </c>
      <c r="E53" s="4">
        <v>29872.199999999997</v>
      </c>
      <c r="F53" s="4">
        <v>0</v>
      </c>
      <c r="G53" s="4">
        <v>185288.22</v>
      </c>
      <c r="H53" s="4">
        <v>80565.62</v>
      </c>
      <c r="I53" s="4">
        <v>86.68</v>
      </c>
      <c r="J53" s="4">
        <v>30396.23</v>
      </c>
      <c r="K53" s="4">
        <v>9544.23</v>
      </c>
      <c r="L53" s="4">
        <v>21325.64</v>
      </c>
      <c r="M53" s="4">
        <v>64308.72</v>
      </c>
      <c r="N53" s="4">
        <v>98656.36</v>
      </c>
      <c r="O53" s="4">
        <v>2069411.12</v>
      </c>
      <c r="P53" s="4">
        <v>142852.54999999999</v>
      </c>
      <c r="Q53" s="4">
        <v>567551.58000000007</v>
      </c>
      <c r="R53" s="4">
        <v>7890.1200000000008</v>
      </c>
      <c r="S53" s="4">
        <v>34257.890000000007</v>
      </c>
      <c r="T53" s="4">
        <v>52939.039999999994</v>
      </c>
      <c r="U53" s="31"/>
      <c r="V53" s="19"/>
      <c r="W53" s="34"/>
    </row>
    <row r="54" spans="1:25" ht="15.95" customHeight="1">
      <c r="A54" s="14">
        <v>49</v>
      </c>
      <c r="B54" s="52" t="s">
        <v>15</v>
      </c>
      <c r="C54" s="4">
        <f t="shared" si="15"/>
        <v>63362481.919999987</v>
      </c>
      <c r="D54" s="4">
        <v>968401.7</v>
      </c>
      <c r="E54" s="4">
        <v>2274069.69</v>
      </c>
      <c r="F54" s="4">
        <v>3294120.62</v>
      </c>
      <c r="G54" s="4">
        <v>2812600.62</v>
      </c>
      <c r="H54" s="4">
        <v>1216805.81</v>
      </c>
      <c r="I54" s="4">
        <v>2045350.94</v>
      </c>
      <c r="J54" s="4">
        <v>765051.16999999993</v>
      </c>
      <c r="K54" s="4">
        <v>242931.72999999998</v>
      </c>
      <c r="L54" s="4">
        <v>2510998.2799999998</v>
      </c>
      <c r="M54" s="4">
        <v>1209143.8999999999</v>
      </c>
      <c r="N54" s="4">
        <v>28636903.41</v>
      </c>
      <c r="O54" s="4">
        <v>6857037.8499999996</v>
      </c>
      <c r="P54" s="4">
        <v>1908568.69</v>
      </c>
      <c r="Q54" s="4">
        <v>7795433.2999999998</v>
      </c>
      <c r="R54" s="4">
        <v>94510.41</v>
      </c>
      <c r="S54" s="4">
        <v>529007.37</v>
      </c>
      <c r="T54" s="4">
        <v>201546.43</v>
      </c>
      <c r="U54" s="31"/>
      <c r="V54" s="19"/>
      <c r="W54" s="34"/>
    </row>
    <row r="55" spans="1:25" ht="15.95" customHeight="1">
      <c r="A55" s="14">
        <v>50</v>
      </c>
      <c r="B55" s="52" t="s">
        <v>16</v>
      </c>
      <c r="C55" s="4">
        <f t="shared" si="15"/>
        <v>8973219.1400000006</v>
      </c>
      <c r="D55" s="4">
        <v>266030.58</v>
      </c>
      <c r="E55" s="4">
        <v>240057.44</v>
      </c>
      <c r="F55" s="4">
        <v>0</v>
      </c>
      <c r="G55" s="4">
        <v>555425.61</v>
      </c>
      <c r="H55" s="4">
        <v>159028.32</v>
      </c>
      <c r="I55" s="4">
        <v>198938.85</v>
      </c>
      <c r="J55" s="4">
        <v>147191.16</v>
      </c>
      <c r="K55" s="4">
        <v>45989.38</v>
      </c>
      <c r="L55" s="4">
        <v>256844.17</v>
      </c>
      <c r="M55" s="4">
        <v>259480.16</v>
      </c>
      <c r="N55" s="4">
        <v>4103234.63</v>
      </c>
      <c r="O55" s="4">
        <v>1175723.08</v>
      </c>
      <c r="P55" s="4">
        <v>307105.05</v>
      </c>
      <c r="Q55" s="4">
        <v>1113116.98</v>
      </c>
      <c r="R55" s="4">
        <v>28527.84</v>
      </c>
      <c r="S55" s="4">
        <v>81376.759999999995</v>
      </c>
      <c r="T55" s="4">
        <v>35149.129999999997</v>
      </c>
      <c r="U55" s="31"/>
      <c r="V55" s="19"/>
      <c r="W55" s="34"/>
    </row>
    <row r="56" spans="1:25" ht="15.95" customHeight="1">
      <c r="A56" s="14">
        <v>51</v>
      </c>
      <c r="B56" s="49" t="s">
        <v>9</v>
      </c>
      <c r="C56" s="4">
        <f t="shared" si="15"/>
        <v>2449021.27</v>
      </c>
      <c r="D56" s="4">
        <v>80113.09</v>
      </c>
      <c r="E56" s="4">
        <v>83082.75</v>
      </c>
      <c r="F56" s="4">
        <v>0</v>
      </c>
      <c r="G56" s="4">
        <v>87079.9</v>
      </c>
      <c r="H56" s="4">
        <v>55676.35</v>
      </c>
      <c r="I56" s="4">
        <v>88692.74</v>
      </c>
      <c r="J56" s="4">
        <v>22429.24</v>
      </c>
      <c r="K56" s="4">
        <v>9935.11</v>
      </c>
      <c r="L56" s="4">
        <v>13730.56</v>
      </c>
      <c r="M56" s="4">
        <v>78207.009999999995</v>
      </c>
      <c r="N56" s="4">
        <v>1019361.64</v>
      </c>
      <c r="O56" s="4">
        <v>515556.05</v>
      </c>
      <c r="P56" s="4">
        <v>64895.83</v>
      </c>
      <c r="Q56" s="4">
        <v>279666.43</v>
      </c>
      <c r="R56" s="4">
        <v>8378.76</v>
      </c>
      <c r="S56" s="4">
        <v>35217.86</v>
      </c>
      <c r="T56" s="4">
        <v>6997.95</v>
      </c>
      <c r="U56" s="31"/>
      <c r="V56" s="19"/>
      <c r="W56" s="34"/>
    </row>
    <row r="57" spans="1:25" ht="16.5" customHeight="1">
      <c r="A57" s="14">
        <v>52</v>
      </c>
      <c r="B57" s="49" t="s">
        <v>76</v>
      </c>
      <c r="C57" s="4">
        <f t="shared" si="15"/>
        <v>18995007.73</v>
      </c>
      <c r="D57" s="4">
        <v>424438.73</v>
      </c>
      <c r="E57" s="4">
        <v>716056.29</v>
      </c>
      <c r="F57" s="4">
        <v>0</v>
      </c>
      <c r="G57" s="4">
        <v>755845.49</v>
      </c>
      <c r="H57" s="4">
        <v>347423.2</v>
      </c>
      <c r="I57" s="4">
        <v>707510.8</v>
      </c>
      <c r="J57" s="4">
        <v>209923.4</v>
      </c>
      <c r="K57" s="4">
        <v>52195.65</v>
      </c>
      <c r="L57" s="4">
        <v>719206.48</v>
      </c>
      <c r="M57" s="4">
        <v>480223.68</v>
      </c>
      <c r="N57" s="4">
        <v>9052497.7100000009</v>
      </c>
      <c r="O57" s="4">
        <v>2474983.5099999998</v>
      </c>
      <c r="P57" s="4">
        <v>470168.4</v>
      </c>
      <c r="Q57" s="4">
        <v>2307058.2200000002</v>
      </c>
      <c r="R57" s="4">
        <v>36112.39</v>
      </c>
      <c r="S57" s="4">
        <v>184016.68</v>
      </c>
      <c r="T57" s="4">
        <v>57347.1</v>
      </c>
      <c r="U57" s="31"/>
      <c r="V57" s="19"/>
      <c r="W57" s="34"/>
    </row>
    <row r="58" spans="1:25">
      <c r="A58" s="14">
        <v>53</v>
      </c>
      <c r="B58" s="53" t="s">
        <v>17</v>
      </c>
      <c r="C58" s="4">
        <f t="shared" si="15"/>
        <v>0</v>
      </c>
      <c r="D58" s="4"/>
      <c r="E58" s="4"/>
      <c r="F58" s="4"/>
      <c r="G58" s="4"/>
      <c r="H58" s="4"/>
      <c r="I58" s="4"/>
      <c r="J58" s="4"/>
      <c r="K58" s="4"/>
      <c r="L58" s="4"/>
      <c r="M58" s="4"/>
      <c r="N58" s="4"/>
      <c r="O58" s="4"/>
      <c r="P58" s="4"/>
      <c r="Q58" s="4"/>
      <c r="R58" s="4"/>
      <c r="S58" s="4"/>
      <c r="T58" s="4"/>
      <c r="U58" s="31"/>
      <c r="V58" s="19"/>
      <c r="W58" s="34"/>
    </row>
    <row r="59" spans="1:25">
      <c r="A59" s="14">
        <v>54</v>
      </c>
      <c r="B59" s="53" t="s">
        <v>18</v>
      </c>
      <c r="C59" s="4">
        <f t="shared" si="15"/>
        <v>0</v>
      </c>
      <c r="D59" s="4"/>
      <c r="E59" s="4"/>
      <c r="F59" s="4"/>
      <c r="G59" s="4"/>
      <c r="H59" s="4"/>
      <c r="I59" s="4"/>
      <c r="J59" s="4"/>
      <c r="K59" s="4"/>
      <c r="L59" s="4"/>
      <c r="M59" s="4"/>
      <c r="N59" s="4"/>
      <c r="O59" s="4"/>
      <c r="P59" s="4"/>
      <c r="Q59" s="4"/>
      <c r="R59" s="4"/>
      <c r="S59" s="4"/>
      <c r="T59" s="4"/>
      <c r="U59" s="31"/>
      <c r="V59" s="19"/>
      <c r="W59" s="34"/>
    </row>
    <row r="60" spans="1:25">
      <c r="A60" s="14">
        <v>55</v>
      </c>
      <c r="B60" s="53" t="s">
        <v>19</v>
      </c>
      <c r="C60" s="4">
        <f t="shared" si="15"/>
        <v>0</v>
      </c>
      <c r="D60" s="4"/>
      <c r="E60" s="4"/>
      <c r="F60" s="4"/>
      <c r="G60" s="4"/>
      <c r="H60" s="4"/>
      <c r="I60" s="4"/>
      <c r="J60" s="4"/>
      <c r="K60" s="4"/>
      <c r="L60" s="4"/>
      <c r="M60" s="4"/>
      <c r="N60" s="4"/>
      <c r="O60" s="4"/>
      <c r="P60" s="4"/>
      <c r="Q60" s="4"/>
      <c r="R60" s="4"/>
      <c r="S60" s="4"/>
      <c r="T60" s="4"/>
      <c r="U60" s="31"/>
      <c r="V60" s="19"/>
      <c r="W60" s="34"/>
    </row>
    <row r="61" spans="1:25" ht="30.6" customHeight="1" thickBot="1">
      <c r="A61" s="14">
        <v>56</v>
      </c>
      <c r="B61" s="54" t="s">
        <v>77</v>
      </c>
      <c r="C61" s="104">
        <f>SUM(D61:T61)</f>
        <v>131601132.2</v>
      </c>
      <c r="D61" s="104">
        <f>SUM(D51:D57)</f>
        <v>2841320.7699999996</v>
      </c>
      <c r="E61" s="104">
        <f>SUM(E51:E57)</f>
        <v>4826116.5999999996</v>
      </c>
      <c r="F61" s="104">
        <f>SUM(F51:F57)</f>
        <v>3294120.62</v>
      </c>
      <c r="G61" s="104">
        <f t="shared" ref="G61:T61" si="16">SUM(G51:G57)</f>
        <v>5435502.1400000006</v>
      </c>
      <c r="H61" s="104">
        <f t="shared" si="16"/>
        <v>2447412.89</v>
      </c>
      <c r="I61" s="104">
        <f t="shared" si="16"/>
        <v>4697129.3900000006</v>
      </c>
      <c r="J61" s="104">
        <f>SUM(J51:J57)</f>
        <v>1614956.7299999997</v>
      </c>
      <c r="K61" s="104">
        <f>SUM(K51:K57)</f>
        <v>433418.2</v>
      </c>
      <c r="L61" s="104">
        <f>SUM(L51:L57)</f>
        <v>4591462.55</v>
      </c>
      <c r="M61" s="104">
        <f>SUM(M51:M57)</f>
        <v>3153331.04</v>
      </c>
      <c r="N61" s="104">
        <f t="shared" si="16"/>
        <v>59619150.130000003</v>
      </c>
      <c r="O61" s="104">
        <f t="shared" si="16"/>
        <v>15069913.810000001</v>
      </c>
      <c r="P61" s="104">
        <f t="shared" si="16"/>
        <v>4562123.57</v>
      </c>
      <c r="Q61" s="104">
        <f t="shared" si="16"/>
        <v>17048354.82</v>
      </c>
      <c r="R61" s="104">
        <f>SUM(R51:R57)</f>
        <v>271602.62</v>
      </c>
      <c r="S61" s="104">
        <f t="shared" si="16"/>
        <v>1256510.76</v>
      </c>
      <c r="T61" s="104">
        <f t="shared" si="16"/>
        <v>438705.56</v>
      </c>
      <c r="U61" s="31"/>
      <c r="V61" s="19"/>
      <c r="W61" s="34"/>
      <c r="X61" s="19"/>
      <c r="Y61" s="25"/>
    </row>
    <row r="62" spans="1:25" ht="15.95" customHeight="1" thickTop="1">
      <c r="A62" s="14">
        <v>57</v>
      </c>
      <c r="B62" s="49" t="s">
        <v>78</v>
      </c>
      <c r="C62" s="105">
        <f>SUM(D62:T62)</f>
        <v>93779730.060000002</v>
      </c>
      <c r="D62" s="105">
        <f>SUM(D54:D57)</f>
        <v>1738984.1</v>
      </c>
      <c r="E62" s="105">
        <f t="shared" ref="E62:O62" si="17">SUM(E54:E57)</f>
        <v>3313266.17</v>
      </c>
      <c r="F62" s="105">
        <f t="shared" si="17"/>
        <v>3294120.62</v>
      </c>
      <c r="G62" s="105">
        <f t="shared" si="17"/>
        <v>4210951.62</v>
      </c>
      <c r="H62" s="105">
        <f t="shared" si="17"/>
        <v>1778933.6800000002</v>
      </c>
      <c r="I62" s="105">
        <f t="shared" si="17"/>
        <v>3040493.33</v>
      </c>
      <c r="J62" s="105">
        <f t="shared" si="17"/>
        <v>1144594.97</v>
      </c>
      <c r="K62" s="105">
        <f t="shared" si="17"/>
        <v>351051.87</v>
      </c>
      <c r="L62" s="105">
        <f t="shared" si="17"/>
        <v>3500779.4899999998</v>
      </c>
      <c r="M62" s="105">
        <f t="shared" si="17"/>
        <v>2027054.7499999998</v>
      </c>
      <c r="N62" s="105">
        <f t="shared" si="17"/>
        <v>42811997.390000001</v>
      </c>
      <c r="O62" s="105">
        <f t="shared" si="17"/>
        <v>11023300.49</v>
      </c>
      <c r="P62" s="105">
        <f>SUM(P54:P57)</f>
        <v>2750737.9699999997</v>
      </c>
      <c r="Q62" s="105">
        <f>SUM(Q54:Q57)</f>
        <v>11495274.93</v>
      </c>
      <c r="R62" s="105">
        <f>SUM(R54:R57)</f>
        <v>167529.40000000002</v>
      </c>
      <c r="S62" s="105">
        <f>SUM(S54:S57)</f>
        <v>829618.66999999993</v>
      </c>
      <c r="T62" s="105">
        <f>SUM(T54:T57)</f>
        <v>301040.61</v>
      </c>
      <c r="U62" s="31"/>
      <c r="V62" s="19"/>
      <c r="W62" s="34"/>
    </row>
    <row r="63" spans="1:25" ht="15.95" customHeight="1">
      <c r="A63" s="14">
        <v>58</v>
      </c>
      <c r="B63" s="55" t="s">
        <v>21</v>
      </c>
      <c r="C63" s="9">
        <f>C62/C61</f>
        <v>0.71260579975466198</v>
      </c>
      <c r="D63" s="9">
        <f>D62/D61</f>
        <v>0.61203371275816931</v>
      </c>
      <c r="E63" s="9">
        <f>E62/E61</f>
        <v>0.68652841292727995</v>
      </c>
      <c r="F63" s="9">
        <f>F62/F61</f>
        <v>1</v>
      </c>
      <c r="G63" s="9">
        <f t="shared" ref="G63:M63" si="18">G62/G61</f>
        <v>0.77471253097510506</v>
      </c>
      <c r="H63" s="9">
        <f t="shared" si="18"/>
        <v>0.72686292013441189</v>
      </c>
      <c r="I63" s="9">
        <f t="shared" si="18"/>
        <v>0.64730883004268269</v>
      </c>
      <c r="J63" s="9">
        <f t="shared" si="18"/>
        <v>0.7087465247443504</v>
      </c>
      <c r="K63" s="9">
        <f t="shared" si="18"/>
        <v>0.80996107223923686</v>
      </c>
      <c r="L63" s="9">
        <f t="shared" si="18"/>
        <v>0.7624541095298708</v>
      </c>
      <c r="M63" s="9">
        <f t="shared" si="18"/>
        <v>0.64282966941523523</v>
      </c>
      <c r="N63" s="9">
        <f>N62/N61</f>
        <v>0.71809137326929551</v>
      </c>
      <c r="O63" s="9">
        <f>O62/O61</f>
        <v>0.7314773414752529</v>
      </c>
      <c r="P63" s="9">
        <f t="shared" ref="P63:S63" si="19">P62/P61</f>
        <v>0.60295121949097041</v>
      </c>
      <c r="Q63" s="9">
        <f t="shared" si="19"/>
        <v>0.674274735091418</v>
      </c>
      <c r="R63" s="9">
        <f t="shared" si="19"/>
        <v>0.61681805573156856</v>
      </c>
      <c r="S63" s="9">
        <f t="shared" si="19"/>
        <v>0.66025592172406067</v>
      </c>
      <c r="T63" s="9">
        <f>T62/T61</f>
        <v>0.68620194829534409</v>
      </c>
      <c r="U63" s="31"/>
      <c r="V63" s="19"/>
      <c r="W63" s="34"/>
    </row>
    <row r="64" spans="1:25" ht="30" customHeight="1">
      <c r="A64" s="14">
        <v>59</v>
      </c>
      <c r="B64" s="41" t="s">
        <v>29</v>
      </c>
      <c r="C64" s="109"/>
      <c r="D64" s="109"/>
      <c r="E64" s="109"/>
      <c r="F64" s="109"/>
      <c r="G64" s="109"/>
      <c r="H64" s="109"/>
      <c r="I64" s="109"/>
      <c r="J64" s="109"/>
      <c r="K64" s="109"/>
      <c r="L64" s="109"/>
      <c r="M64" s="29"/>
      <c r="N64" s="29"/>
      <c r="O64" s="29"/>
      <c r="P64" s="29"/>
      <c r="Q64" s="13"/>
      <c r="R64" s="13"/>
      <c r="S64" s="13"/>
      <c r="T64" s="13"/>
      <c r="U64" s="31"/>
      <c r="V64" s="19"/>
      <c r="W64" s="34"/>
    </row>
    <row r="65" spans="1:27">
      <c r="A65" s="1"/>
      <c r="B65" s="40"/>
      <c r="C65" s="61"/>
      <c r="D65" s="61"/>
      <c r="E65" s="61"/>
      <c r="F65" s="4"/>
      <c r="G65" s="4"/>
      <c r="H65" s="4"/>
      <c r="I65" s="4"/>
      <c r="J65" s="4"/>
      <c r="K65" s="4"/>
      <c r="L65" s="4"/>
      <c r="M65" s="4"/>
      <c r="N65" s="4"/>
      <c r="O65" s="4"/>
      <c r="P65" s="4"/>
      <c r="Q65" s="4"/>
      <c r="R65" s="4"/>
      <c r="S65" s="4"/>
      <c r="T65" s="4"/>
      <c r="U65" s="31"/>
      <c r="V65" s="19"/>
      <c r="W65" s="34"/>
    </row>
    <row r="66" spans="1:27">
      <c r="A66" s="1"/>
      <c r="B66" s="6"/>
      <c r="C66" s="61"/>
      <c r="D66" s="38"/>
      <c r="E66" s="61"/>
      <c r="F66" s="3"/>
      <c r="G66" s="3"/>
      <c r="H66" s="3"/>
      <c r="I66" s="3"/>
      <c r="J66" s="3"/>
      <c r="K66" s="3"/>
      <c r="L66" s="3"/>
      <c r="M66" s="3"/>
      <c r="N66" s="3"/>
      <c r="O66" s="3"/>
      <c r="P66" s="3"/>
      <c r="Q66" s="3"/>
      <c r="R66" s="3"/>
      <c r="S66" s="3"/>
      <c r="T66" s="3"/>
      <c r="U66" s="31"/>
      <c r="V66" s="17"/>
    </row>
    <row r="67" spans="1:27">
      <c r="A67" s="1"/>
      <c r="B67" s="6"/>
      <c r="C67" s="61"/>
      <c r="D67" s="38"/>
      <c r="E67" s="61"/>
      <c r="F67" s="3"/>
      <c r="G67" s="3"/>
      <c r="H67" s="3"/>
      <c r="I67" s="3"/>
      <c r="J67" s="3"/>
      <c r="K67" s="3"/>
      <c r="L67" s="3"/>
      <c r="M67" s="3"/>
      <c r="N67" s="3"/>
      <c r="O67" s="3"/>
      <c r="P67" s="3"/>
      <c r="Q67" s="3"/>
      <c r="R67" s="3"/>
      <c r="S67" s="3"/>
      <c r="T67" s="3"/>
      <c r="U67" s="31"/>
      <c r="V67" s="17"/>
    </row>
    <row r="68" spans="1:27">
      <c r="A68" s="1"/>
      <c r="B68" s="6"/>
      <c r="C68" s="61"/>
      <c r="D68" s="38"/>
      <c r="E68" s="61"/>
      <c r="F68" s="3"/>
      <c r="G68" s="3"/>
      <c r="H68" s="3"/>
      <c r="I68" s="3"/>
      <c r="J68" s="3"/>
      <c r="K68" s="3"/>
      <c r="L68" s="3"/>
      <c r="M68" s="3"/>
      <c r="N68" s="3"/>
      <c r="O68" s="3"/>
      <c r="P68" s="3"/>
      <c r="Q68" s="3"/>
      <c r="R68" s="3"/>
      <c r="S68" s="3"/>
      <c r="T68" s="3"/>
      <c r="U68" s="31"/>
      <c r="V68" s="17"/>
    </row>
    <row r="69" spans="1:27">
      <c r="A69" s="1"/>
      <c r="B69" s="6"/>
      <c r="C69" s="61"/>
      <c r="D69" s="38"/>
      <c r="E69" s="61"/>
      <c r="F69" s="3"/>
      <c r="G69" s="3"/>
      <c r="H69" s="3"/>
      <c r="I69" s="3"/>
      <c r="J69" s="3"/>
      <c r="K69" s="3"/>
      <c r="L69" s="3"/>
      <c r="M69" s="3"/>
      <c r="N69" s="3"/>
      <c r="O69" s="3"/>
      <c r="P69" s="3"/>
      <c r="Q69" s="3"/>
      <c r="R69" s="3"/>
      <c r="S69" s="3"/>
      <c r="T69" s="3"/>
      <c r="U69" s="31"/>
      <c r="V69" s="17"/>
    </row>
    <row r="70" spans="1:27">
      <c r="A70" s="1"/>
      <c r="B70" s="6"/>
      <c r="C70" s="61"/>
      <c r="D70" s="38"/>
      <c r="E70" s="61"/>
      <c r="F70" s="3"/>
      <c r="G70" s="3"/>
      <c r="H70" s="3"/>
      <c r="I70" s="3"/>
      <c r="J70" s="3"/>
      <c r="K70" s="3"/>
      <c r="L70" s="3"/>
      <c r="M70" s="3"/>
      <c r="N70" s="3"/>
      <c r="O70" s="3"/>
      <c r="P70" s="3"/>
      <c r="Q70" s="3"/>
      <c r="R70" s="3"/>
      <c r="S70" s="3"/>
      <c r="T70" s="3"/>
      <c r="U70" s="31"/>
      <c r="V70" s="17"/>
    </row>
    <row r="71" spans="1:27">
      <c r="A71" s="1"/>
      <c r="B71" s="6"/>
      <c r="C71" s="61"/>
      <c r="D71" s="38"/>
      <c r="E71" s="61"/>
      <c r="F71" s="3"/>
      <c r="G71" s="3"/>
      <c r="H71" s="3"/>
      <c r="I71" s="3"/>
      <c r="J71" s="3"/>
      <c r="K71" s="3"/>
      <c r="L71" s="3"/>
      <c r="M71" s="3"/>
      <c r="N71" s="3"/>
      <c r="O71" s="3"/>
      <c r="P71" s="3"/>
      <c r="Q71" s="3"/>
      <c r="R71" s="3"/>
      <c r="S71" s="3"/>
      <c r="T71" s="3"/>
      <c r="U71" s="31"/>
      <c r="V71" s="17"/>
    </row>
    <row r="72" spans="1:27">
      <c r="A72" s="1"/>
      <c r="B72" s="6"/>
      <c r="C72" s="61"/>
      <c r="D72" s="38"/>
      <c r="E72" s="61"/>
      <c r="F72" s="3"/>
      <c r="G72" s="3"/>
      <c r="H72" s="3"/>
      <c r="I72" s="3"/>
      <c r="J72" s="3"/>
      <c r="K72" s="3"/>
      <c r="L72" s="3"/>
      <c r="M72" s="3"/>
      <c r="N72" s="3"/>
      <c r="O72" s="3"/>
      <c r="P72" s="3"/>
      <c r="Q72" s="3"/>
      <c r="R72" s="3"/>
      <c r="S72" s="3"/>
      <c r="T72" s="3"/>
      <c r="U72" s="31"/>
      <c r="V72" s="17"/>
    </row>
    <row r="73" spans="1:27">
      <c r="A73" s="1"/>
      <c r="B73" s="6"/>
      <c r="C73" s="61"/>
      <c r="D73" s="38"/>
      <c r="E73" s="61"/>
      <c r="F73" s="3"/>
      <c r="G73" s="3"/>
      <c r="H73" s="3"/>
      <c r="I73" s="3"/>
      <c r="J73" s="3"/>
      <c r="K73" s="3"/>
      <c r="L73" s="3"/>
      <c r="M73" s="3"/>
      <c r="N73" s="3"/>
      <c r="O73" s="3"/>
      <c r="P73" s="3"/>
      <c r="Q73" s="3"/>
      <c r="R73" s="3"/>
      <c r="S73" s="3"/>
      <c r="T73" s="3"/>
      <c r="U73" s="31"/>
      <c r="V73" s="17"/>
    </row>
    <row r="74" spans="1:27">
      <c r="A74" s="1"/>
      <c r="B74" s="44"/>
      <c r="C74" s="66"/>
      <c r="D74" s="66"/>
      <c r="E74" s="66"/>
      <c r="F74" s="66"/>
      <c r="G74" s="66"/>
      <c r="H74" s="66"/>
      <c r="I74" s="66"/>
      <c r="J74" s="66"/>
      <c r="K74" s="66"/>
      <c r="L74" s="66"/>
      <c r="M74" s="66"/>
      <c r="N74" s="66"/>
      <c r="O74" s="66"/>
      <c r="P74" s="66"/>
      <c r="Q74" s="66"/>
      <c r="R74" s="66"/>
      <c r="S74" s="66"/>
      <c r="T74" s="66"/>
      <c r="U74" s="6"/>
      <c r="V74" s="20"/>
      <c r="W74" s="85"/>
      <c r="X74" s="20"/>
      <c r="Y74" s="20"/>
      <c r="Z74" s="85"/>
      <c r="AA74" s="20"/>
    </row>
    <row r="75" spans="1:27">
      <c r="A75" s="1"/>
      <c r="B75" s="44"/>
      <c r="C75" s="66"/>
      <c r="D75" s="66"/>
      <c r="E75" s="66"/>
      <c r="F75" s="66"/>
      <c r="G75" s="66"/>
      <c r="H75" s="66"/>
      <c r="I75" s="66"/>
      <c r="J75" s="66"/>
      <c r="K75" s="66"/>
      <c r="L75" s="66"/>
      <c r="M75" s="66"/>
      <c r="N75" s="66"/>
      <c r="O75" s="66"/>
      <c r="P75" s="66"/>
      <c r="Q75" s="66"/>
      <c r="R75" s="66"/>
      <c r="S75" s="66"/>
      <c r="T75" s="66"/>
      <c r="U75" s="6"/>
      <c r="V75" s="20"/>
      <c r="W75" s="85"/>
      <c r="X75" s="20"/>
      <c r="Y75" s="20"/>
      <c r="Z75" s="85"/>
      <c r="AA75" s="20"/>
    </row>
    <row r="76" spans="1:27" ht="18" customHeight="1">
      <c r="A76" s="1"/>
      <c r="B76" s="44"/>
      <c r="C76" s="66"/>
      <c r="D76" s="66"/>
      <c r="E76" s="66"/>
      <c r="F76" s="66"/>
      <c r="G76" s="66"/>
      <c r="H76" s="66"/>
      <c r="I76" s="66"/>
      <c r="J76" s="66"/>
      <c r="K76" s="66"/>
      <c r="L76" s="66"/>
      <c r="M76" s="66"/>
      <c r="N76" s="66"/>
      <c r="O76" s="66"/>
      <c r="P76" s="66"/>
      <c r="Q76" s="66"/>
      <c r="R76" s="66"/>
      <c r="S76" s="66"/>
      <c r="T76" s="66"/>
      <c r="U76" s="6"/>
      <c r="V76" s="82"/>
      <c r="W76" s="81"/>
      <c r="X76" s="82"/>
      <c r="Y76" s="83"/>
      <c r="Z76" s="84"/>
      <c r="AA76" s="20"/>
    </row>
    <row r="77" spans="1:27">
      <c r="A77" s="1"/>
      <c r="B77" s="44"/>
      <c r="C77" s="66"/>
      <c r="D77" s="66"/>
      <c r="E77" s="66"/>
      <c r="F77" s="66"/>
      <c r="G77" s="66"/>
      <c r="H77" s="66"/>
      <c r="I77" s="66"/>
      <c r="J77" s="66"/>
      <c r="K77" s="66"/>
      <c r="L77" s="66"/>
      <c r="M77" s="66"/>
      <c r="N77" s="66"/>
      <c r="O77" s="66"/>
      <c r="P77" s="66"/>
      <c r="Q77" s="66"/>
      <c r="R77" s="66"/>
      <c r="S77" s="66"/>
      <c r="T77" s="66"/>
      <c r="U77" s="80"/>
      <c r="V77" s="20"/>
      <c r="W77" s="85"/>
      <c r="X77" s="20"/>
      <c r="Y77" s="20"/>
      <c r="Z77" s="85"/>
      <c r="AA77" s="20"/>
    </row>
    <row r="78" spans="1:27" ht="15.75">
      <c r="A78" s="78"/>
      <c r="C78" s="2"/>
      <c r="D78" s="3"/>
      <c r="E78" s="3"/>
      <c r="F78" s="3"/>
      <c r="G78" s="3"/>
      <c r="H78" s="3"/>
      <c r="I78" s="3"/>
      <c r="J78" s="3"/>
      <c r="K78" s="3"/>
      <c r="L78" s="3"/>
      <c r="M78" s="3"/>
      <c r="N78" s="3"/>
      <c r="O78" s="3"/>
      <c r="P78" s="3"/>
      <c r="Q78" s="3"/>
      <c r="R78" s="3"/>
      <c r="S78" s="3"/>
      <c r="T78" s="3"/>
      <c r="U78" s="80"/>
      <c r="V78" s="86"/>
      <c r="W78" s="87"/>
      <c r="X78" s="86"/>
      <c r="Y78" s="86"/>
      <c r="Z78" s="87"/>
      <c r="AA78" s="86"/>
    </row>
    <row r="79" spans="1:27" ht="15.75">
      <c r="A79" s="77"/>
      <c r="B79" s="73"/>
      <c r="C79" s="65"/>
      <c r="D79" s="64"/>
      <c r="E79" s="64"/>
      <c r="F79" s="64"/>
      <c r="G79" s="64"/>
      <c r="H79" s="64"/>
      <c r="I79" s="64"/>
      <c r="J79" s="64"/>
      <c r="K79" s="64"/>
      <c r="L79" s="64"/>
      <c r="M79" s="64"/>
      <c r="N79" s="64"/>
      <c r="O79" s="64"/>
      <c r="P79" s="64"/>
      <c r="Q79" s="64"/>
      <c r="R79" s="64"/>
      <c r="S79" s="64"/>
      <c r="T79" s="64"/>
      <c r="V79" s="21"/>
      <c r="W79" s="35"/>
      <c r="X79" s="21"/>
      <c r="Y79" s="21"/>
      <c r="Z79" s="35"/>
      <c r="AA79" s="21"/>
    </row>
    <row r="80" spans="1:27" ht="15">
      <c r="A80" s="77"/>
      <c r="B80" s="6"/>
      <c r="C80" s="65"/>
      <c r="D80" s="64"/>
      <c r="E80" s="64"/>
      <c r="F80" s="64"/>
      <c r="G80" s="64"/>
      <c r="H80" s="64"/>
      <c r="I80" s="64"/>
      <c r="J80" s="64"/>
      <c r="K80" s="64"/>
      <c r="L80" s="64"/>
      <c r="M80" s="64"/>
      <c r="N80" s="64"/>
      <c r="O80" s="64"/>
      <c r="P80" s="64"/>
      <c r="Q80" s="64"/>
      <c r="R80" s="64"/>
      <c r="S80" s="64"/>
      <c r="T80" s="64"/>
      <c r="V80" s="21"/>
      <c r="W80" s="35"/>
      <c r="X80" s="21"/>
      <c r="Y80" s="21"/>
      <c r="Z80" s="35"/>
      <c r="AA80" s="21"/>
    </row>
    <row r="81" spans="1:27" ht="15">
      <c r="A81" s="77"/>
      <c r="B81" s="76"/>
      <c r="C81" s="65"/>
      <c r="D81" s="64"/>
      <c r="E81" s="64"/>
      <c r="F81" s="64"/>
      <c r="G81" s="64"/>
      <c r="H81" s="64"/>
      <c r="I81" s="64"/>
      <c r="J81" s="64"/>
      <c r="K81" s="64"/>
      <c r="L81" s="64"/>
      <c r="M81" s="64"/>
      <c r="N81" s="64"/>
      <c r="O81" s="64"/>
      <c r="P81" s="64"/>
      <c r="Q81" s="64"/>
      <c r="R81" s="64"/>
      <c r="S81" s="64"/>
      <c r="T81" s="64"/>
      <c r="V81" s="21"/>
      <c r="W81" s="35"/>
      <c r="X81" s="21"/>
      <c r="Y81" s="21"/>
      <c r="Z81" s="35"/>
      <c r="AA81" s="21"/>
    </row>
    <row r="82" spans="1:27" ht="15">
      <c r="A82" s="77"/>
      <c r="B82" s="74"/>
      <c r="C82" s="60"/>
      <c r="D82" s="3"/>
      <c r="E82" s="3"/>
      <c r="F82" s="3"/>
      <c r="G82" s="3"/>
      <c r="H82" s="3"/>
      <c r="I82" s="3"/>
      <c r="J82" s="3"/>
      <c r="K82" s="3"/>
      <c r="L82" s="3"/>
      <c r="M82" s="3"/>
      <c r="N82" s="3"/>
      <c r="O82" s="3"/>
      <c r="P82" s="3"/>
      <c r="Q82" s="3"/>
      <c r="R82" s="3"/>
      <c r="S82" s="3"/>
      <c r="T82" s="3"/>
      <c r="V82" s="21"/>
      <c r="W82" s="35"/>
      <c r="X82" s="21"/>
      <c r="Y82" s="21"/>
      <c r="Z82" s="35"/>
      <c r="AA82" s="21"/>
    </row>
    <row r="83" spans="1:27" ht="15">
      <c r="A83" s="77"/>
      <c r="B83" s="74"/>
      <c r="C83" s="2"/>
      <c r="D83" s="3"/>
      <c r="E83" s="3"/>
      <c r="F83" s="3"/>
      <c r="G83" s="3"/>
      <c r="H83" s="3"/>
      <c r="I83" s="3"/>
      <c r="J83" s="3"/>
      <c r="K83" s="3"/>
      <c r="L83" s="3"/>
      <c r="M83" s="3"/>
      <c r="N83" s="3"/>
      <c r="O83" s="3"/>
      <c r="P83" s="3"/>
      <c r="Q83" s="3"/>
      <c r="R83" s="3"/>
      <c r="S83" s="3"/>
      <c r="T83" s="3"/>
      <c r="V83" s="21"/>
      <c r="W83" s="35"/>
      <c r="X83" s="21"/>
      <c r="Y83" s="21"/>
      <c r="Z83" s="35"/>
      <c r="AA83" s="21"/>
    </row>
    <row r="84" spans="1:27" ht="15">
      <c r="A84" s="77"/>
      <c r="B84" s="74"/>
      <c r="C84" s="2"/>
      <c r="D84" s="3"/>
      <c r="E84" s="3"/>
      <c r="F84" s="3"/>
      <c r="G84" s="3"/>
      <c r="H84" s="3"/>
      <c r="I84" s="3"/>
      <c r="J84" s="3"/>
      <c r="K84" s="3"/>
      <c r="L84" s="3"/>
      <c r="M84" s="3"/>
      <c r="N84" s="3"/>
      <c r="O84" s="3"/>
      <c r="P84" s="3"/>
      <c r="Q84" s="3"/>
      <c r="R84" s="3"/>
      <c r="S84" s="3"/>
      <c r="T84" s="3"/>
      <c r="V84" s="21"/>
      <c r="W84" s="35"/>
      <c r="X84" s="21"/>
      <c r="Y84" s="21"/>
      <c r="Z84" s="35"/>
      <c r="AA84" s="21"/>
    </row>
    <row r="85" spans="1:27" ht="15">
      <c r="A85" s="77"/>
      <c r="B85" s="1"/>
      <c r="C85" s="2"/>
      <c r="D85" s="3"/>
      <c r="E85" s="3"/>
      <c r="F85" s="3"/>
      <c r="G85" s="3"/>
      <c r="H85" s="3"/>
      <c r="I85" s="3"/>
      <c r="J85" s="3"/>
      <c r="K85" s="3"/>
      <c r="L85" s="3"/>
      <c r="M85" s="3"/>
      <c r="N85" s="3"/>
      <c r="O85" s="3"/>
      <c r="P85" s="3"/>
      <c r="Q85" s="3"/>
      <c r="R85" s="3"/>
      <c r="S85" s="3"/>
      <c r="T85" s="3"/>
      <c r="V85" s="21"/>
      <c r="W85" s="35"/>
      <c r="X85" s="21"/>
      <c r="Y85" s="21"/>
      <c r="Z85" s="35"/>
      <c r="AA85" s="21"/>
    </row>
    <row r="86" spans="1:27" ht="36" customHeight="1">
      <c r="A86" s="77"/>
      <c r="B86" s="75"/>
      <c r="C86" s="2"/>
      <c r="D86" s="3"/>
      <c r="E86" s="3"/>
      <c r="F86" s="3"/>
      <c r="G86" s="3"/>
      <c r="H86" s="3"/>
      <c r="I86" s="3"/>
      <c r="J86" s="3"/>
      <c r="K86" s="3"/>
      <c r="L86" s="3"/>
      <c r="M86" s="3"/>
      <c r="N86" s="3"/>
      <c r="O86" s="3"/>
      <c r="P86" s="3"/>
      <c r="Q86" s="3"/>
      <c r="R86" s="3"/>
      <c r="S86" s="3"/>
      <c r="T86" s="3"/>
      <c r="V86" s="21"/>
      <c r="W86" s="35"/>
      <c r="X86" s="21"/>
      <c r="Y86" s="21"/>
      <c r="Z86" s="35"/>
      <c r="AA86" s="21"/>
    </row>
    <row r="87" spans="1:27">
      <c r="A87" s="1"/>
      <c r="B87" s="6"/>
      <c r="C87" s="2"/>
      <c r="D87" s="3"/>
      <c r="E87" s="3"/>
      <c r="F87" s="3"/>
      <c r="G87" s="3"/>
      <c r="H87" s="3"/>
      <c r="I87" s="3"/>
      <c r="J87" s="3"/>
      <c r="K87" s="3"/>
      <c r="L87" s="3"/>
      <c r="M87" s="3"/>
      <c r="N87" s="3"/>
      <c r="O87" s="3"/>
      <c r="P87" s="3"/>
      <c r="Q87" s="3"/>
      <c r="R87" s="3"/>
      <c r="S87" s="3"/>
      <c r="T87" s="3"/>
      <c r="V87" s="22"/>
      <c r="W87" s="36"/>
      <c r="X87" s="22"/>
      <c r="Y87" s="22"/>
      <c r="Z87" s="36"/>
      <c r="AA87" s="22"/>
    </row>
    <row r="88" spans="1:27">
      <c r="A88" s="1"/>
      <c r="B88" s="6"/>
      <c r="C88" s="2"/>
      <c r="D88" s="3"/>
      <c r="E88" s="3"/>
      <c r="F88" s="3"/>
      <c r="G88" s="3"/>
      <c r="H88" s="3"/>
      <c r="I88" s="3"/>
      <c r="J88" s="3"/>
      <c r="K88" s="3"/>
      <c r="L88" s="3"/>
      <c r="M88" s="3"/>
      <c r="N88" s="3"/>
      <c r="O88" s="3"/>
      <c r="P88" s="3"/>
      <c r="Q88" s="3"/>
      <c r="R88" s="3"/>
      <c r="S88" s="3"/>
      <c r="T88" s="3"/>
    </row>
    <row r="89" spans="1:27">
      <c r="A89" s="1"/>
      <c r="B89" s="6"/>
      <c r="C89" s="2"/>
      <c r="D89" s="3"/>
      <c r="E89" s="3"/>
      <c r="F89" s="3"/>
      <c r="G89" s="3"/>
      <c r="H89" s="3"/>
      <c r="I89" s="3"/>
      <c r="J89" s="3"/>
      <c r="K89" s="3"/>
      <c r="L89" s="3"/>
      <c r="M89" s="3"/>
      <c r="N89" s="3"/>
      <c r="O89" s="3"/>
      <c r="P89" s="3"/>
      <c r="Q89" s="3"/>
      <c r="R89" s="3"/>
      <c r="S89" s="3"/>
      <c r="T89" s="3"/>
    </row>
    <row r="90" spans="1:27">
      <c r="A90" s="1"/>
      <c r="B90" s="6"/>
      <c r="C90" s="2"/>
      <c r="D90" s="3"/>
      <c r="E90" s="3"/>
      <c r="F90" s="3"/>
      <c r="G90" s="3"/>
      <c r="H90" s="3"/>
      <c r="I90" s="3"/>
      <c r="J90" s="3"/>
      <c r="K90" s="3"/>
      <c r="L90" s="3"/>
      <c r="M90" s="3"/>
      <c r="N90" s="3"/>
      <c r="O90" s="3"/>
      <c r="P90" s="3"/>
      <c r="Q90" s="3"/>
      <c r="R90" s="3"/>
      <c r="S90" s="3"/>
      <c r="T90" s="3"/>
    </row>
    <row r="91" spans="1:27">
      <c r="A91" s="1"/>
      <c r="B91" s="6"/>
      <c r="C91" s="2"/>
      <c r="D91" s="3"/>
      <c r="E91" s="3"/>
      <c r="F91" s="3"/>
      <c r="G91" s="3"/>
      <c r="H91" s="3"/>
      <c r="I91" s="3"/>
      <c r="J91" s="3"/>
      <c r="K91" s="3"/>
      <c r="L91" s="3"/>
      <c r="M91" s="3"/>
      <c r="N91" s="3"/>
      <c r="O91" s="3"/>
      <c r="P91" s="3"/>
      <c r="Q91" s="3"/>
      <c r="R91" s="3"/>
      <c r="S91" s="3"/>
      <c r="T91" s="3"/>
    </row>
    <row r="92" spans="1:27">
      <c r="A92" s="1"/>
      <c r="B92" s="6"/>
      <c r="C92" s="2"/>
      <c r="D92" s="3"/>
      <c r="E92" s="3"/>
      <c r="F92" s="3"/>
      <c r="G92" s="3"/>
      <c r="H92" s="3"/>
      <c r="I92" s="3"/>
      <c r="J92" s="3"/>
      <c r="K92" s="3"/>
      <c r="L92" s="3"/>
      <c r="M92" s="3"/>
      <c r="N92" s="3"/>
      <c r="O92" s="3"/>
      <c r="P92" s="3"/>
      <c r="Q92" s="3"/>
      <c r="R92" s="3"/>
      <c r="S92" s="3"/>
      <c r="T92" s="3"/>
    </row>
    <row r="93" spans="1:27">
      <c r="A93" s="1"/>
      <c r="B93" s="6"/>
      <c r="C93" s="2"/>
      <c r="D93" s="3"/>
      <c r="E93" s="3"/>
      <c r="F93" s="3"/>
      <c r="G93" s="3"/>
      <c r="H93" s="3"/>
      <c r="I93" s="3"/>
      <c r="J93" s="3"/>
      <c r="K93" s="3"/>
      <c r="L93" s="3"/>
      <c r="M93" s="3"/>
      <c r="N93" s="3"/>
      <c r="O93" s="3"/>
      <c r="P93" s="3"/>
      <c r="Q93" s="3"/>
      <c r="R93" s="3"/>
      <c r="S93" s="3"/>
      <c r="T93" s="3"/>
    </row>
    <row r="94" spans="1:27">
      <c r="A94" s="1"/>
      <c r="B94" s="6"/>
      <c r="C94" s="2"/>
      <c r="D94" s="3"/>
      <c r="E94" s="3"/>
      <c r="F94" s="3"/>
      <c r="G94" s="3"/>
      <c r="H94" s="3"/>
      <c r="I94" s="3"/>
      <c r="J94" s="3"/>
      <c r="K94" s="3"/>
      <c r="L94" s="3"/>
      <c r="M94" s="3"/>
      <c r="N94" s="3"/>
      <c r="O94" s="3"/>
      <c r="P94" s="3"/>
      <c r="Q94" s="3"/>
      <c r="R94" s="3"/>
      <c r="S94" s="3"/>
      <c r="T94" s="3"/>
    </row>
    <row r="95" spans="1:27">
      <c r="A95" s="1"/>
      <c r="B95" s="6"/>
      <c r="D95" s="3"/>
      <c r="E95" s="3"/>
      <c r="F95" s="3"/>
      <c r="G95" s="3"/>
      <c r="H95" s="3"/>
      <c r="I95" s="3"/>
      <c r="J95" s="3"/>
      <c r="K95" s="3"/>
      <c r="L95" s="3"/>
      <c r="M95" s="3"/>
      <c r="N95" s="3"/>
      <c r="O95" s="3"/>
      <c r="P95" s="3"/>
      <c r="Q95" s="3"/>
      <c r="R95" s="3"/>
      <c r="S95" s="3"/>
      <c r="T95" s="3"/>
    </row>
    <row r="96" spans="1:27">
      <c r="A96" s="1"/>
      <c r="B96" s="6"/>
      <c r="D96" s="3"/>
      <c r="E96" s="3"/>
      <c r="F96" s="3"/>
      <c r="G96" s="3"/>
      <c r="H96" s="3"/>
      <c r="I96" s="3"/>
      <c r="J96" s="3"/>
      <c r="K96" s="3"/>
      <c r="L96" s="3"/>
      <c r="M96" s="3"/>
      <c r="N96" s="3"/>
      <c r="O96" s="3"/>
      <c r="P96" s="3"/>
      <c r="Q96" s="3"/>
      <c r="R96" s="3"/>
      <c r="S96" s="3"/>
      <c r="T96" s="3"/>
    </row>
    <row r="97" spans="1:20">
      <c r="A97" s="1"/>
      <c r="B97" s="6"/>
      <c r="D97" s="3"/>
      <c r="E97" s="3"/>
      <c r="F97" s="3"/>
      <c r="G97" s="3"/>
      <c r="H97" s="3"/>
      <c r="I97" s="3"/>
      <c r="J97" s="3"/>
      <c r="K97" s="3"/>
      <c r="L97" s="3"/>
      <c r="M97" s="3"/>
      <c r="N97" s="3"/>
      <c r="O97" s="3"/>
      <c r="P97" s="3"/>
      <c r="Q97" s="3"/>
      <c r="R97" s="3"/>
      <c r="S97" s="3"/>
      <c r="T97" s="3"/>
    </row>
    <row r="98" spans="1:20">
      <c r="A98" s="1"/>
      <c r="B98" s="6"/>
      <c r="D98" s="3"/>
      <c r="E98" s="3"/>
      <c r="F98" s="3"/>
      <c r="G98" s="3"/>
      <c r="H98" s="3"/>
      <c r="I98" s="3"/>
      <c r="J98" s="3"/>
      <c r="K98" s="3"/>
      <c r="L98" s="3"/>
      <c r="M98" s="3"/>
      <c r="N98" s="3"/>
      <c r="O98" s="3"/>
      <c r="P98" s="3"/>
      <c r="Q98" s="3"/>
      <c r="R98" s="3"/>
      <c r="S98" s="3"/>
      <c r="T98" s="3"/>
    </row>
  </sheetData>
  <mergeCells count="5">
    <mergeCell ref="A1:T1"/>
    <mergeCell ref="A2:T2"/>
    <mergeCell ref="A3:T3"/>
    <mergeCell ref="A4:T4"/>
    <mergeCell ref="C64:L64"/>
  </mergeCells>
  <conditionalFormatting sqref="AA48 AA50:AA60 AA62:AA66 AA11:AA46">
    <cfRule type="containsText" dxfId="9" priority="20" operator="containsText" text="Pending">
      <formula>NOT(ISERROR(SEARCH("Pending",AA11)))</formula>
    </cfRule>
  </conditionalFormatting>
  <conditionalFormatting sqref="Z11:Z66 W11:W66">
    <cfRule type="containsText" dxfId="8" priority="18" operator="containsText" text="False">
      <formula>NOT(ISERROR(SEARCH("False",W11)))</formula>
    </cfRule>
  </conditionalFormatting>
  <conditionalFormatting sqref="C74:T74">
    <cfRule type="containsText" dxfId="7" priority="17" operator="containsText" text="false">
      <formula>NOT(ISERROR(SEARCH("false",C74)))</formula>
    </cfRule>
  </conditionalFormatting>
  <conditionalFormatting sqref="AA47">
    <cfRule type="containsText" dxfId="6" priority="16" operator="containsText" text="Pending">
      <formula>NOT(ISERROR(SEARCH("Pending",AA47)))</formula>
    </cfRule>
  </conditionalFormatting>
  <conditionalFormatting sqref="AA61 AA49">
    <cfRule type="containsText" dxfId="5" priority="15" operator="containsText" text="Pending">
      <formula>NOT(ISERROR(SEARCH("Pending",AA49)))</formula>
    </cfRule>
  </conditionalFormatting>
  <conditionalFormatting sqref="C75:T75">
    <cfRule type="containsText" dxfId="4" priority="5" operator="containsText" text="false">
      <formula>NOT(ISERROR(SEARCH("false",C75)))</formula>
    </cfRule>
  </conditionalFormatting>
  <conditionalFormatting sqref="C76:T76">
    <cfRule type="containsText" dxfId="3" priority="4" operator="containsText" text="false">
      <formula>NOT(ISERROR(SEARCH("false",C76)))</formula>
    </cfRule>
  </conditionalFormatting>
  <conditionalFormatting sqref="C77:T77">
    <cfRule type="containsText" dxfId="2" priority="3" operator="containsText" text="false">
      <formula>NOT(ISERROR(SEARCH("false",C77)))</formula>
    </cfRule>
  </conditionalFormatting>
  <conditionalFormatting sqref="AA67:AA73">
    <cfRule type="containsText" dxfId="1" priority="2" operator="containsText" text="Pending">
      <formula>NOT(ISERROR(SEARCH("Pending",AA67)))</formula>
    </cfRule>
  </conditionalFormatting>
  <conditionalFormatting sqref="Z67:Z73 W67:W73">
    <cfRule type="containsText" dxfId="0" priority="1" operator="containsText" text="False">
      <formula>NOT(ISERROR(SEARCH("False",W67)))</formula>
    </cfRule>
  </conditionalFormatting>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AQC</cp:lastModifiedBy>
  <cp:lastPrinted>2017-05-24T20:30:26Z</cp:lastPrinted>
  <dcterms:created xsi:type="dcterms:W3CDTF">2012-06-02T00:09:38Z</dcterms:created>
  <dcterms:modified xsi:type="dcterms:W3CDTF">2017-06-01T17:13:56Z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