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AC_ALL\Website Redevelopment Dissolution Reports\FY 2017-18\2. DOF Reports\A. RPTTF Estimates\"/>
    </mc:Choice>
  </mc:AlternateContent>
  <bookViews>
    <workbookView xWindow="0" yWindow="0" windowWidth="28800" windowHeight="11505"/>
  </bookViews>
  <sheets>
    <sheet name="ROPS 17-18B" sheetId="1" r:id="rId1"/>
  </sheets>
  <externalReferences>
    <externalReference r:id="rId2"/>
  </externalReferences>
  <definedNames>
    <definedName name="\b">#N/A</definedName>
    <definedName name="\c">#REF!</definedName>
    <definedName name="\d">#REF!</definedName>
    <definedName name="\e">#REF!</definedName>
    <definedName name="\g">#REF!</definedName>
    <definedName name="\n">#REF!</definedName>
    <definedName name="\p">#REF!</definedName>
    <definedName name="\r">#N/A</definedName>
    <definedName name="\t">#REF!</definedName>
    <definedName name="\z">#REF!</definedName>
    <definedName name="_1">#REF!</definedName>
    <definedName name="_2">#REF!</definedName>
    <definedName name="_3">#REF!</definedName>
    <definedName name="_4">#REF!</definedName>
    <definedName name="_5">#REF!</definedName>
    <definedName name="_6">#REF!</definedName>
    <definedName name="_7">#REF!</definedName>
    <definedName name="_B">#N/A</definedName>
    <definedName name="_Fill" hidden="1">#REF!</definedName>
    <definedName name="_Key1" hidden="1">#REF!</definedName>
    <definedName name="_Order1" hidden="1">255</definedName>
    <definedName name="_PMT8">#N/A</definedName>
    <definedName name="_Sort" hidden="1">#REF!</definedName>
    <definedName name="ADDE">#N/A</definedName>
    <definedName name="ADJINC">#N/A</definedName>
    <definedName name="CASHBAL">#N/A</definedName>
    <definedName name="CHVHACT">#REF!</definedName>
    <definedName name="CTR">#N/A</definedName>
    <definedName name="D">#REF!</definedName>
    <definedName name="DD">#REF!</definedName>
    <definedName name="DEBTCAP">#N/A</definedName>
    <definedName name="DI">#REF!</definedName>
    <definedName name="DIEGUITOCT">#REF!</definedName>
    <definedName name="DOWN">#REF!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#REF!</definedName>
    <definedName name="LAB">#N/A</definedName>
    <definedName name="MAIN">#REF!</definedName>
    <definedName name="MENU1">#REF!</definedName>
    <definedName name="MENU2">#REF!</definedName>
    <definedName name="MENU3">#REF!</definedName>
    <definedName name="PAGES">#REF!</definedName>
    <definedName name="PAYMENT">#N/A</definedName>
    <definedName name="_xlnm.Print_Area" localSheetId="0">'ROPS 17-18B'!$A$1:$T$64</definedName>
    <definedName name="_xlnm.Print_Area">#REF!</definedName>
    <definedName name="Print_Area_MI">#REF!</definedName>
    <definedName name="_xlnm.Print_Titles" localSheetId="0">'ROPS 17-18B'!$A:$B,'ROPS 17-18B'!$1:$5</definedName>
    <definedName name="PRNTNAM">#N/A</definedName>
    <definedName name="Q">#REF!</definedName>
    <definedName name="RMASTR">#N/A</definedName>
    <definedName name="SRV">'[1]60476 (B)'!$B$3:$H$42</definedName>
    <definedName name="SUPP619">#N/A</definedName>
    <definedName name="SWEETWATER">#REF!</definedName>
    <definedName name="TAXBYCITY">#REF!</definedName>
    <definedName name="UpperSD">#N/A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5" i="1" l="1"/>
  <c r="S45" i="1"/>
  <c r="R45" i="1"/>
  <c r="Q45" i="1"/>
  <c r="P45" i="1"/>
  <c r="O45" i="1"/>
  <c r="N45" i="1"/>
  <c r="M45" i="1"/>
  <c r="L45" i="1"/>
  <c r="K45" i="1"/>
  <c r="J45" i="1"/>
  <c r="I45" i="1"/>
  <c r="H45" i="1"/>
  <c r="G45" i="1"/>
  <c r="F45" i="1"/>
  <c r="E45" i="1"/>
  <c r="D45" i="1"/>
  <c r="T44" i="1"/>
  <c r="S44" i="1"/>
  <c r="R44" i="1"/>
  <c r="Q44" i="1"/>
  <c r="P44" i="1"/>
  <c r="O44" i="1"/>
  <c r="N44" i="1"/>
  <c r="M44" i="1"/>
  <c r="L44" i="1"/>
  <c r="K44" i="1"/>
  <c r="J44" i="1"/>
  <c r="I44" i="1"/>
  <c r="H44" i="1"/>
  <c r="G44" i="1"/>
  <c r="F44" i="1"/>
  <c r="E44" i="1"/>
  <c r="D44" i="1"/>
  <c r="S62" i="1" l="1"/>
  <c r="I62" i="1"/>
  <c r="S61" i="1"/>
  <c r="C60" i="1"/>
  <c r="C59" i="1"/>
  <c r="C58" i="1"/>
  <c r="C57" i="1"/>
  <c r="C56" i="1"/>
  <c r="Q62" i="1"/>
  <c r="E62" i="1"/>
  <c r="C55" i="1"/>
  <c r="R62" i="1"/>
  <c r="O62" i="1"/>
  <c r="N62" i="1"/>
  <c r="M62" i="1"/>
  <c r="K62" i="1"/>
  <c r="J62" i="1"/>
  <c r="G62" i="1"/>
  <c r="C53" i="1"/>
  <c r="R61" i="1"/>
  <c r="O61" i="1"/>
  <c r="N61" i="1"/>
  <c r="K61" i="1"/>
  <c r="J61" i="1"/>
  <c r="T61" i="1"/>
  <c r="Q61" i="1"/>
  <c r="P61" i="1"/>
  <c r="M61" i="1"/>
  <c r="L61" i="1"/>
  <c r="I61" i="1"/>
  <c r="H61" i="1"/>
  <c r="G61" i="1"/>
  <c r="E61" i="1"/>
  <c r="C48" i="1"/>
  <c r="C46" i="1"/>
  <c r="F42" i="1"/>
  <c r="K42" i="1"/>
  <c r="H47" i="1"/>
  <c r="C41" i="1"/>
  <c r="Q47" i="1"/>
  <c r="N47" i="1"/>
  <c r="C35" i="1"/>
  <c r="C34" i="1"/>
  <c r="C33" i="1"/>
  <c r="C32" i="1"/>
  <c r="C31" i="1"/>
  <c r="C29" i="1"/>
  <c r="C28" i="1"/>
  <c r="C27" i="1"/>
  <c r="C25" i="1"/>
  <c r="C24" i="1"/>
  <c r="C23" i="1"/>
  <c r="G36" i="1"/>
  <c r="C22" i="1"/>
  <c r="R36" i="1"/>
  <c r="T36" i="1"/>
  <c r="Q36" i="1"/>
  <c r="P36" i="1"/>
  <c r="M36" i="1"/>
  <c r="L36" i="1"/>
  <c r="I36" i="1"/>
  <c r="H36" i="1"/>
  <c r="E36" i="1"/>
  <c r="Q18" i="1"/>
  <c r="M18" i="1"/>
  <c r="M37" i="1" s="1"/>
  <c r="K18" i="1"/>
  <c r="C17" i="1"/>
  <c r="R18" i="1"/>
  <c r="R37" i="1" s="1"/>
  <c r="N18" i="1"/>
  <c r="J18" i="1"/>
  <c r="C16" i="1"/>
  <c r="T18" i="1"/>
  <c r="S18" i="1"/>
  <c r="P18" i="1"/>
  <c r="O18" i="1"/>
  <c r="L18" i="1"/>
  <c r="I18" i="1"/>
  <c r="I37" i="1" s="1"/>
  <c r="H18" i="1"/>
  <c r="G18" i="1"/>
  <c r="E18" i="1"/>
  <c r="E37" i="1" s="1"/>
  <c r="D18" i="1"/>
  <c r="C15" i="1"/>
  <c r="T12" i="1"/>
  <c r="Q12" i="1"/>
  <c r="P12" i="1"/>
  <c r="M12" i="1"/>
  <c r="L12" i="1"/>
  <c r="H12" i="1"/>
  <c r="D12" i="1"/>
  <c r="S12" i="1"/>
  <c r="R12" i="1"/>
  <c r="O12" i="1"/>
  <c r="N12" i="1"/>
  <c r="K12" i="1"/>
  <c r="J12" i="1"/>
  <c r="I12" i="1"/>
  <c r="G12" i="1"/>
  <c r="C11" i="1"/>
  <c r="E12" i="1"/>
  <c r="C10" i="1"/>
  <c r="C9" i="1"/>
  <c r="C8" i="1"/>
  <c r="C7" i="1"/>
  <c r="K63" i="1" l="1"/>
  <c r="E63" i="1"/>
  <c r="F47" i="1"/>
  <c r="Q37" i="1"/>
  <c r="Q38" i="1" s="1"/>
  <c r="Q49" i="1" s="1"/>
  <c r="J47" i="1"/>
  <c r="R47" i="1"/>
  <c r="P47" i="1"/>
  <c r="Q63" i="1"/>
  <c r="I63" i="1"/>
  <c r="G37" i="1"/>
  <c r="G38" i="1" s="1"/>
  <c r="T47" i="1"/>
  <c r="M63" i="1"/>
  <c r="E38" i="1"/>
  <c r="I38" i="1"/>
  <c r="C12" i="1"/>
  <c r="R38" i="1"/>
  <c r="N63" i="1"/>
  <c r="F12" i="1"/>
  <c r="H37" i="1"/>
  <c r="H38" i="1" s="1"/>
  <c r="H49" i="1" s="1"/>
  <c r="L37" i="1"/>
  <c r="L38" i="1" s="1"/>
  <c r="P37" i="1"/>
  <c r="P38" i="1" s="1"/>
  <c r="T37" i="1"/>
  <c r="T38" i="1" s="1"/>
  <c r="F36" i="1"/>
  <c r="J36" i="1"/>
  <c r="J37" i="1" s="1"/>
  <c r="J38" i="1" s="1"/>
  <c r="N36" i="1"/>
  <c r="N37" i="1" s="1"/>
  <c r="N38" i="1" s="1"/>
  <c r="N49" i="1" s="1"/>
  <c r="F62" i="1"/>
  <c r="C54" i="1"/>
  <c r="J63" i="1"/>
  <c r="R63" i="1"/>
  <c r="S63" i="1"/>
  <c r="F18" i="1"/>
  <c r="F37" i="1" s="1"/>
  <c r="K36" i="1"/>
  <c r="C21" i="1"/>
  <c r="C26" i="1"/>
  <c r="L47" i="1"/>
  <c r="D47" i="1"/>
  <c r="G63" i="1"/>
  <c r="O63" i="1"/>
  <c r="C20" i="1"/>
  <c r="D36" i="1"/>
  <c r="E47" i="1"/>
  <c r="E42" i="1"/>
  <c r="C40" i="1"/>
  <c r="I47" i="1"/>
  <c r="I42" i="1"/>
  <c r="M47" i="1"/>
  <c r="M42" i="1"/>
  <c r="C45" i="1"/>
  <c r="G42" i="1"/>
  <c r="Q42" i="1"/>
  <c r="F61" i="1"/>
  <c r="C52" i="1"/>
  <c r="M38" i="1"/>
  <c r="O36" i="1"/>
  <c r="O37" i="1" s="1"/>
  <c r="O38" i="1" s="1"/>
  <c r="S36" i="1"/>
  <c r="C51" i="1"/>
  <c r="D61" i="1"/>
  <c r="R42" i="1"/>
  <c r="C30" i="1"/>
  <c r="O47" i="1"/>
  <c r="S47" i="1"/>
  <c r="N42" i="1"/>
  <c r="S42" i="1"/>
  <c r="D62" i="1"/>
  <c r="H62" i="1"/>
  <c r="H63" i="1" s="1"/>
  <c r="L62" i="1"/>
  <c r="L63" i="1" s="1"/>
  <c r="P62" i="1"/>
  <c r="P63" i="1" s="1"/>
  <c r="T62" i="1"/>
  <c r="T63" i="1" s="1"/>
  <c r="D42" i="1"/>
  <c r="H42" i="1"/>
  <c r="L42" i="1"/>
  <c r="P42" i="1"/>
  <c r="T42" i="1"/>
  <c r="J42" i="1"/>
  <c r="O42" i="1"/>
  <c r="J49" i="1" l="1"/>
  <c r="R49" i="1"/>
  <c r="O49" i="1"/>
  <c r="T49" i="1"/>
  <c r="P49" i="1"/>
  <c r="L49" i="1"/>
  <c r="K37" i="1"/>
  <c r="K38" i="1" s="1"/>
  <c r="K47" i="1" s="1"/>
  <c r="K49" i="1" s="1"/>
  <c r="C61" i="1"/>
  <c r="M49" i="1"/>
  <c r="F63" i="1"/>
  <c r="C18" i="1"/>
  <c r="S37" i="1"/>
  <c r="S38" i="1" s="1"/>
  <c r="S49" i="1" s="1"/>
  <c r="F38" i="1"/>
  <c r="F49" i="1" s="1"/>
  <c r="D63" i="1"/>
  <c r="C62" i="1"/>
  <c r="C36" i="1"/>
  <c r="G47" i="1"/>
  <c r="G49" i="1" s="1"/>
  <c r="D37" i="1"/>
  <c r="I49" i="1"/>
  <c r="C42" i="1"/>
  <c r="E49" i="1"/>
  <c r="C63" i="1" l="1"/>
  <c r="C47" i="1"/>
  <c r="C44" i="1"/>
  <c r="C37" i="1"/>
  <c r="D38" i="1"/>
  <c r="C38" i="1" l="1"/>
  <c r="D49" i="1"/>
  <c r="C49" i="1" l="1"/>
</calcChain>
</file>

<file path=xl/sharedStrings.xml><?xml version="1.0" encoding="utf-8"?>
<sst xmlns="http://schemas.openxmlformats.org/spreadsheetml/2006/main" count="84" uniqueCount="83">
  <si>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</si>
  <si>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t>County : San Diego</t>
  </si>
  <si>
    <t>Line #</t>
  </si>
  <si>
    <t xml:space="preserve">Title of Former Redevelopment Agency: </t>
  </si>
  <si>
    <t>Countywide Totals</t>
  </si>
  <si>
    <t xml:space="preserve"> Carlsbad RDA </t>
  </si>
  <si>
    <t xml:space="preserve"> Chula Vista RDA</t>
  </si>
  <si>
    <t>Coronado RDA</t>
  </si>
  <si>
    <t xml:space="preserve"> El Cajon RDA </t>
  </si>
  <si>
    <t xml:space="preserve"> Escondido RDA </t>
  </si>
  <si>
    <t xml:space="preserve"> Imperial Beach RDA </t>
  </si>
  <si>
    <t>La Mesa RDA</t>
  </si>
  <si>
    <t xml:space="preserve"> Lemon Grove RDA </t>
  </si>
  <si>
    <t xml:space="preserve"> National City RDA </t>
  </si>
  <si>
    <t xml:space="preserve"> Oceanside RDA</t>
  </si>
  <si>
    <t xml:space="preserve"> City of 
San Diego RDA</t>
  </si>
  <si>
    <t xml:space="preserve"> San Marcos RDA</t>
  </si>
  <si>
    <t xml:space="preserve"> Santee RDA</t>
  </si>
  <si>
    <t xml:space="preserve"> Poway RDA</t>
  </si>
  <si>
    <t xml:space="preserve"> Solana Beach RDA </t>
  </si>
  <si>
    <t xml:space="preserve"> Vista RDA </t>
  </si>
  <si>
    <t xml:space="preserve"> County of 
San Diego RDA</t>
  </si>
  <si>
    <r>
      <t xml:space="preserve">RPTTF Deposits - </t>
    </r>
    <r>
      <rPr>
        <sz val="10"/>
        <rFont val="Arial"/>
        <family val="2"/>
      </rPr>
      <t>Entering the deposits by source is optional.</t>
    </r>
  </si>
  <si>
    <t>Secured &amp; Unsecured Property Tax Increment (TI)</t>
  </si>
  <si>
    <t>Supplemental &amp; Unitary Property TI</t>
  </si>
  <si>
    <t>Interest Earnings/Other</t>
  </si>
  <si>
    <t>Penalty Assessments</t>
  </si>
  <si>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</si>
  <si>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</si>
  <si>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</si>
  <si>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Administrative Distributions-</t>
  </si>
  <si>
    <t>Administrative Fees to CAC</t>
  </si>
  <si>
    <t>SB 2557 Administration Fees</t>
  </si>
  <si>
    <t>SCO Invoices for Audit and Oversight - Funding should only be allocated for this purpose when there is sufficient RPTTF to fully fund the approved enforceable obligations as shown on line 37.</t>
  </si>
  <si>
    <t>Total Administrative Distributions (sum of lines 10:12)</t>
  </si>
  <si>
    <t>Passthrough Distributions-</t>
  </si>
  <si>
    <t>City Passthrough Payments</t>
  </si>
  <si>
    <t>County Passthrough Payments</t>
  </si>
  <si>
    <t>Special District Passthrough Payments</t>
  </si>
  <si>
    <t>K-12 School Passthrough Payments - Tax Portion</t>
  </si>
  <si>
    <t>K-12 School Passthrough Payments - Facilities Portion</t>
  </si>
  <si>
    <t>K-12 School Passthrough Payments - (H&amp;S Code 33401)</t>
  </si>
  <si>
    <t>K-12 School Passthrough Payments - (H&amp;S Code 33676)</t>
  </si>
  <si>
    <t>Community College Passthrough Payments - Tax Portion</t>
  </si>
  <si>
    <t>Community College Passthrough Payments - Facilities Portion</t>
  </si>
  <si>
    <t>Community College Passthrough Payments - (H&amp;S Code 33401)</t>
  </si>
  <si>
    <t>Community College Passthrough Payments - (H&amp;S Code 33676)</t>
  </si>
  <si>
    <t>County Office of Education - Tax Portion</t>
  </si>
  <si>
    <t>County Office of Education - Facilities Portion</t>
  </si>
  <si>
    <t>County Office of Education - (H&amp;S Code 33401)</t>
  </si>
  <si>
    <t>County Office of Education - (H&amp;S Code 33676)</t>
  </si>
  <si>
    <t>Education Revenue Augmentation Fund (ERAF)</t>
  </si>
  <si>
    <t>Total Passthrough Distributions (sum of lines 15:30)</t>
  </si>
  <si>
    <t>Total Administrative and Passthrough Distributions (sum of lines 13 and 31)</t>
  </si>
  <si>
    <t>Total RPTTF Balance Available to Fund Successor Agency (SA) Enforceable Obligations (EOs)  (line 6 - 32)</t>
  </si>
  <si>
    <t xml:space="preserve">Non-Admin EOs </t>
  </si>
  <si>
    <t>Admin EOs</t>
  </si>
  <si>
    <t>Total Finance Approved RPTTF for Distribution (sum of lines 35 plus 36)</t>
  </si>
  <si>
    <t>CAC Distributed ROPS RPTTF</t>
  </si>
  <si>
    <t xml:space="preserve">Admin EOs </t>
  </si>
  <si>
    <t xml:space="preserve">    Insufficient RPTTF in "A" Period for Finance Approved RPTTF to be Funded in "B" Period (See line 41 in "A" ROPS)</t>
  </si>
  <si>
    <r>
      <t xml:space="preserve">Total CAC Distributed RPTTF for SA EOs (sum of lines 39, plus 40, plus 41) </t>
    </r>
    <r>
      <rPr>
        <b/>
        <vertAlign val="superscript"/>
        <sz val="10"/>
        <rFont val="Arial"/>
        <family val="2"/>
      </rPr>
      <t>(2)</t>
    </r>
  </si>
  <si>
    <r>
      <rPr>
        <b/>
        <sz val="10"/>
        <rFont val="Arial"/>
        <family val="2"/>
      </rPr>
      <t>Pension Override/State Water Project Override Revenues</t>
    </r>
    <r>
      <rPr>
        <sz val="10"/>
        <rFont val="Arial"/>
        <family val="2"/>
      </rPr>
      <t xml:space="preserve"> pursuant to HSC 34183 (a) (1) (B)</t>
    </r>
  </si>
  <si>
    <t>RPTTF Distributions to ATEs</t>
  </si>
  <si>
    <t>Cities</t>
  </si>
  <si>
    <t>Counties</t>
  </si>
  <si>
    <t>Special Districts</t>
  </si>
  <si>
    <t>K-12 Schools</t>
  </si>
  <si>
    <t xml:space="preserve">Community Colleges  </t>
  </si>
  <si>
    <t xml:space="preserve">County Office of Education  </t>
  </si>
  <si>
    <t>Total ERAF - Please break out the ERAF amounts into the following categories if possible. (sum of lines 53:55)</t>
  </si>
  <si>
    <t>ERAF - K-12</t>
  </si>
  <si>
    <t>ERAF - Community Colleges</t>
  </si>
  <si>
    <t>ERAF - County Offices of Education</t>
  </si>
  <si>
    <r>
      <t xml:space="preserve">Total RPTTF Distributions to ATEs (sum of lines 46:52) - </t>
    </r>
    <r>
      <rPr>
        <sz val="10"/>
        <rFont val="Arial"/>
        <family val="2"/>
      </rPr>
      <t>Total residual distributions must equal the total residual balance as shown on line 44.</t>
    </r>
  </si>
  <si>
    <t>Total Residual Distributions to K-14 Schools (sum of lines 49:52):</t>
  </si>
  <si>
    <t>Percentage of Residual Distributions to K-14 Schools</t>
  </si>
  <si>
    <t xml:space="preserve">Comments: </t>
  </si>
  <si>
    <r>
      <t>Finance Approved RPTTF for Distribution</t>
    </r>
    <r>
      <rPr>
        <sz val="10"/>
        <rFont val="Arial"/>
        <family val="2"/>
      </rPr>
      <t xml:space="preserve"> - Include the total RPTTF approved for SA non-admin and admin costs. Should the RPTTF be insufficient to fund all approved obligations during the "A" period of the annual ROPS, enter the amount of RPTTF available in the "B" period (if any) that will be distributed to fund the "A" period shortfall. See line 41 in "A" ROPS.</t>
    </r>
    <r>
      <rPr>
        <vertAlign val="superscript"/>
        <sz val="10"/>
        <rFont val="Arial"/>
        <family val="2"/>
      </rPr>
      <t>(1)</t>
    </r>
  </si>
  <si>
    <t xml:space="preserve">(1) ROPS estimates are based on the Department of Finance's (DOF) approved ROPS for the RPTTF distribution. However, SAs may submit amended ROPS to DOF, which are subject to DOF's approval. 
(2) The total distribution is subject to change depending upon the actual RPTTF available amount and DOF approved ROPS.
</t>
  </si>
  <si>
    <r>
      <t>Allocation Period:</t>
    </r>
    <r>
      <rPr>
        <sz val="10"/>
        <rFont val="Arial"/>
        <family val="2"/>
      </rPr>
      <t xml:space="preserve"> January 2018 - June 2018</t>
    </r>
  </si>
  <si>
    <r>
      <rPr>
        <b/>
        <i/>
        <sz val="10"/>
        <color rgb="FFFF0000"/>
        <rFont val="Arial"/>
        <family val="2"/>
      </rPr>
      <t>Estimated</t>
    </r>
    <r>
      <rPr>
        <b/>
        <sz val="10"/>
        <rFont val="Arial"/>
        <family val="2"/>
      </rPr>
      <t xml:space="preserve"> ROPS Redevelopment Property Tax Trust Fund (RPTTF) Allocation Cycle:</t>
    </r>
    <r>
      <rPr>
        <sz val="10"/>
        <rFont val="Arial"/>
        <family val="2"/>
      </rPr>
      <t xml:space="preserve"> 17-18B</t>
    </r>
  </si>
  <si>
    <t>Total ROPS 17-18B Only RPTTF Balance Available for Distribution to ATEs (line 33 minus 42 minus 43)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</si>
</sst>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0.0%"/>
  </numFmts>
  <fonts count="12" x14ac:knownFonts="1">
    <font>
      <sz val="11"/>
      <color theme="1"/>
      <name val="Calibri"/>
      <family val="2"/>
      <scheme val="minor"/>
    </font>
    <font>
      <sz val="11"/>
      <color theme="1"/>
      <name val="Calibri"/>
      <family val="2"/>
      <scheme val="minor"/>
    </font>
    <font>
      <sz val="10"/>
      <name val="Arial"/>
      <family val="2"/>
    </font>
    <font>
      <b/>
      <sz val="12"/>
      <name val="Arial"/>
      <family val="2"/>
    </font>
    <font>
      <sz val="8"/>
      <name val="Arial"/>
      <family val="2"/>
    </font>
    <font>
      <b/>
      <sz val="10"/>
      <name val="Arial"/>
      <family val="2"/>
    </font>
    <font>
      <b/>
      <i/>
      <sz val="10"/>
      <color rgb="FFFF0000"/>
      <name val="Arial"/>
      <family val="2"/>
    </font>
    <font>
      <sz val="10"/>
      <color theme="1"/>
      <name val="Arial"/>
      <family val="2"/>
    </font>
    <font>
      <vertAlign val="superscript"/>
      <sz val="10"/>
      <name val="Arial"/>
      <family val="2"/>
    </font>
    <font>
      <sz val="10"/>
      <color rgb="FFFF0000"/>
      <name val="Arial"/>
      <family val="2"/>
    </font>
    <font>
      <b/>
      <vertAlign val="superscript"/>
      <sz val="10"/>
      <name val="Arial"/>
      <family val="2"/>
    </font>
    <font>
      <sz val="10"/>
      <color rgb="FFC0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72">
    <xf numFmtId="0" fontId="0" fillId="0" borderId="0" xfId="0"/>
    <xf numFmtId="0" fontId="2" fillId="0" borderId="0" xfId="0" applyFont="1" applyAlignment="1"/>
    <xf numFmtId="0" fontId="5" fillId="0" borderId="0" xfId="0" applyFont="1" applyAlignment="1">
      <alignment horizontal="center"/>
    </xf>
    <xf numFmtId="0" fontId="5" fillId="0" borderId="0" xfId="0" applyFont="1" applyFill="1" applyAlignment="1"/>
    <xf numFmtId="0" fontId="5" fillId="0" borderId="1" xfId="0" applyNumberFormat="1" applyFont="1" applyBorder="1" applyAlignment="1"/>
    <xf numFmtId="0" fontId="2" fillId="0" borderId="0" xfId="0" applyNumberFormat="1" applyFont="1" applyFill="1" applyBorder="1" applyAlignment="1">
      <alignment horizontal="center"/>
    </xf>
    <xf numFmtId="0" fontId="2" fillId="0" borderId="0" xfId="0" applyNumberFormat="1" applyFont="1" applyFill="1" applyBorder="1" applyAlignment="1">
      <alignment horizontal="center" wrapText="1"/>
    </xf>
    <xf numFmtId="0" fontId="2" fillId="2" borderId="0" xfId="0" applyFont="1" applyFill="1" applyAlignment="1"/>
    <xf numFmtId="0" fontId="2" fillId="0" borderId="0" xfId="0" applyFont="1" applyAlignment="1">
      <alignment horizontal="center"/>
    </xf>
    <xf numFmtId="0" fontId="5" fillId="3" borderId="2" xfId="0" applyFont="1" applyFill="1" applyBorder="1" applyAlignment="1"/>
    <xf numFmtId="0" fontId="2" fillId="0" borderId="0" xfId="0" applyFont="1" applyFill="1" applyAlignment="1">
      <alignment horizontal="left" indent="2"/>
    </xf>
    <xf numFmtId="41" fontId="2" fillId="0" borderId="0" xfId="0" applyNumberFormat="1" applyFont="1" applyFill="1" applyBorder="1" applyAlignment="1"/>
    <xf numFmtId="37" fontId="2" fillId="0" borderId="0" xfId="2" applyNumberFormat="1" applyFont="1" applyFill="1" applyBorder="1" applyAlignment="1"/>
    <xf numFmtId="164" fontId="7" fillId="0" borderId="0" xfId="1" applyNumberFormat="1" applyFont="1"/>
    <xf numFmtId="164" fontId="7" fillId="0" borderId="0" xfId="0" applyNumberFormat="1" applyFont="1"/>
    <xf numFmtId="41" fontId="2" fillId="0" borderId="0" xfId="0" applyNumberFormat="1" applyFont="1" applyBorder="1" applyAlignment="1"/>
    <xf numFmtId="0" fontId="5" fillId="3" borderId="3" xfId="0" applyNumberFormat="1" applyFont="1" applyFill="1" applyBorder="1" applyAlignment="1"/>
    <xf numFmtId="0" fontId="5" fillId="4" borderId="2" xfId="0" applyNumberFormat="1" applyFont="1" applyFill="1" applyBorder="1" applyAlignment="1">
      <alignment horizontal="left"/>
    </xf>
    <xf numFmtId="0" fontId="5" fillId="0" borderId="4" xfId="0" applyNumberFormat="1" applyFont="1" applyFill="1" applyBorder="1" applyAlignment="1"/>
    <xf numFmtId="41" fontId="5" fillId="0" borderId="4" xfId="0" applyNumberFormat="1" applyFont="1" applyFill="1" applyBorder="1" applyAlignment="1">
      <alignment wrapText="1"/>
    </xf>
    <xf numFmtId="0" fontId="5" fillId="0" borderId="0" xfId="0" applyNumberFormat="1" applyFont="1" applyFill="1" applyAlignment="1"/>
    <xf numFmtId="41" fontId="5" fillId="0" borderId="0" xfId="0" applyNumberFormat="1" applyFont="1" applyFill="1" applyAlignment="1"/>
    <xf numFmtId="0" fontId="2" fillId="0" borderId="0" xfId="0" applyNumberFormat="1" applyFont="1" applyFill="1" applyAlignment="1">
      <alignment horizontal="left" indent="2"/>
    </xf>
    <xf numFmtId="0" fontId="2" fillId="0" borderId="0" xfId="0" applyNumberFormat="1" applyFont="1" applyFill="1" applyAlignment="1">
      <alignment horizontal="left" wrapText="1" indent="2"/>
    </xf>
    <xf numFmtId="0" fontId="2" fillId="5" borderId="2" xfId="0" applyNumberFormat="1" applyFont="1" applyFill="1" applyBorder="1" applyAlignment="1">
      <alignment horizontal="left"/>
    </xf>
    <xf numFmtId="0" fontId="5" fillId="0" borderId="0" xfId="0" applyNumberFormat="1" applyFont="1" applyFill="1" applyAlignment="1">
      <alignment wrapText="1"/>
    </xf>
    <xf numFmtId="0" fontId="2" fillId="0" borderId="0" xfId="0" applyFont="1" applyFill="1" applyAlignment="1">
      <alignment horizontal="center"/>
    </xf>
    <xf numFmtId="0" fontId="2" fillId="4" borderId="3" xfId="1" applyNumberFormat="1" applyFont="1" applyFill="1" applyBorder="1" applyAlignment="1"/>
    <xf numFmtId="0" fontId="5" fillId="6" borderId="2" xfId="0" applyNumberFormat="1" applyFont="1" applyFill="1" applyBorder="1" applyAlignment="1">
      <alignment horizontal="left" wrapText="1"/>
    </xf>
    <xf numFmtId="0" fontId="2" fillId="7" borderId="2" xfId="0" applyNumberFormat="1" applyFont="1" applyFill="1" applyBorder="1" applyAlignment="1">
      <alignment horizontal="left" wrapText="1"/>
    </xf>
    <xf numFmtId="0" fontId="2" fillId="8" borderId="2" xfId="0" applyFont="1" applyFill="1" applyBorder="1" applyAlignment="1">
      <alignment wrapText="1"/>
    </xf>
    <xf numFmtId="0" fontId="5" fillId="6" borderId="3" xfId="1" applyNumberFormat="1" applyFont="1" applyFill="1" applyBorder="1" applyAlignment="1"/>
    <xf numFmtId="0" fontId="2" fillId="5" borderId="0" xfId="0" applyFont="1" applyFill="1" applyBorder="1" applyAlignment="1">
      <alignment vertical="center" wrapText="1"/>
    </xf>
    <xf numFmtId="41" fontId="5" fillId="5" borderId="1" xfId="1" applyNumberFormat="1" applyFont="1" applyFill="1" applyBorder="1" applyAlignment="1"/>
    <xf numFmtId="0" fontId="5" fillId="9" borderId="2" xfId="0" applyNumberFormat="1" applyFont="1" applyFill="1" applyBorder="1" applyAlignment="1">
      <alignment wrapText="1"/>
    </xf>
    <xf numFmtId="0" fontId="2" fillId="0" borderId="0" xfId="0" applyNumberFormat="1" applyFont="1" applyAlignment="1">
      <alignment horizontal="left" wrapText="1" indent="2"/>
    </xf>
    <xf numFmtId="0" fontId="2" fillId="0" borderId="0" xfId="0" applyNumberFormat="1" applyFont="1" applyFill="1" applyAlignment="1">
      <alignment horizontal="left" indent="4"/>
    </xf>
    <xf numFmtId="0" fontId="5" fillId="9" borderId="3" xfId="1" applyNumberFormat="1" applyFont="1" applyFill="1" applyBorder="1" applyAlignment="1">
      <alignment wrapText="1"/>
    </xf>
    <xf numFmtId="0" fontId="2" fillId="0" borderId="0" xfId="0" applyNumberFormat="1" applyFont="1" applyFill="1" applyBorder="1" applyAlignment="1">
      <alignment horizontal="left" wrapText="1" indent="2"/>
    </xf>
    <xf numFmtId="165" fontId="2" fillId="10" borderId="2" xfId="1" applyNumberFormat="1" applyFont="1" applyFill="1" applyBorder="1" applyAlignment="1"/>
    <xf numFmtId="0" fontId="11" fillId="0" borderId="0" xfId="0" applyFont="1" applyFill="1" applyBorder="1" applyAlignment="1">
      <alignment horizontal="left" vertical="top" wrapText="1"/>
    </xf>
    <xf numFmtId="0" fontId="11" fillId="0" borderId="0" xfId="1" applyNumberFormat="1" applyFont="1" applyFill="1" applyBorder="1" applyAlignment="1">
      <alignment horizontal="left" vertical="top"/>
    </xf>
    <xf numFmtId="49" fontId="11" fillId="0" borderId="0" xfId="1" applyNumberFormat="1" applyFont="1" applyFill="1" applyBorder="1" applyAlignment="1">
      <alignment horizontal="left" vertical="top"/>
    </xf>
    <xf numFmtId="0" fontId="2" fillId="0" borderId="0" xfId="0" applyFont="1" applyFill="1" applyBorder="1" applyAlignment="1">
      <alignment wrapText="1"/>
    </xf>
    <xf numFmtId="41" fontId="4" fillId="0" borderId="0" xfId="0" applyNumberFormat="1" applyFont="1" applyFill="1" applyBorder="1" applyAlignment="1"/>
    <xf numFmtId="41" fontId="2" fillId="0" borderId="0" xfId="1" applyNumberFormat="1" applyFont="1" applyFill="1" applyBorder="1" applyAlignment="1"/>
    <xf numFmtId="0" fontId="2" fillId="0" borderId="0" xfId="0" applyFont="1" applyFill="1" applyBorder="1" applyAlignment="1"/>
    <xf numFmtId="0" fontId="2" fillId="0" borderId="0" xfId="0" applyFont="1" applyFill="1" applyAlignment="1"/>
    <xf numFmtId="41" fontId="5" fillId="0" borderId="0" xfId="0" applyNumberFormat="1" applyFont="1" applyFill="1" applyBorder="1" applyAlignment="1"/>
    <xf numFmtId="41" fontId="5" fillId="0" borderId="0" xfId="0" applyNumberFormat="1" applyFont="1" applyBorder="1" applyAlignment="1"/>
    <xf numFmtId="41" fontId="5" fillId="3" borderId="3" xfId="0" applyNumberFormat="1" applyFont="1" applyFill="1" applyBorder="1" applyAlignment="1"/>
    <xf numFmtId="41" fontId="5" fillId="4" borderId="2" xfId="1" applyNumberFormat="1" applyFont="1" applyFill="1" applyBorder="1" applyAlignment="1"/>
    <xf numFmtId="41" fontId="5" fillId="0" borderId="4" xfId="0" applyNumberFormat="1" applyFont="1" applyFill="1" applyBorder="1" applyAlignment="1"/>
    <xf numFmtId="41" fontId="2" fillId="0" borderId="0" xfId="3" applyNumberFormat="1" applyFont="1" applyFill="1" applyBorder="1" applyAlignment="1"/>
    <xf numFmtId="41" fontId="7" fillId="0" borderId="0" xfId="0" applyNumberFormat="1" applyFont="1"/>
    <xf numFmtId="41" fontId="2" fillId="5" borderId="2" xfId="1" applyNumberFormat="1" applyFont="1" applyFill="1" applyBorder="1" applyAlignment="1"/>
    <xf numFmtId="41" fontId="5" fillId="0" borderId="0" xfId="0" applyNumberFormat="1" applyFont="1" applyFill="1" applyAlignment="1">
      <alignment wrapText="1"/>
    </xf>
    <xf numFmtId="41" fontId="7" fillId="0" borderId="0" xfId="0" applyNumberFormat="1" applyFont="1" applyFill="1"/>
    <xf numFmtId="41" fontId="5" fillId="4" borderId="3" xfId="1" applyNumberFormat="1" applyFont="1" applyFill="1" applyBorder="1" applyAlignment="1"/>
    <xf numFmtId="41" fontId="5" fillId="6" borderId="2" xfId="1" applyNumberFormat="1" applyFont="1" applyFill="1" applyBorder="1" applyAlignment="1"/>
    <xf numFmtId="41" fontId="2" fillId="0" borderId="0" xfId="0" applyNumberFormat="1" applyFont="1" applyFill="1" applyAlignment="1">
      <alignment horizontal="left" wrapText="1"/>
    </xf>
    <xf numFmtId="41" fontId="2" fillId="7" borderId="2" xfId="1" applyNumberFormat="1" applyFont="1" applyFill="1" applyBorder="1" applyAlignment="1"/>
    <xf numFmtId="41" fontId="5" fillId="8" borderId="2" xfId="1" applyNumberFormat="1" applyFont="1" applyFill="1" applyBorder="1" applyAlignment="1"/>
    <xf numFmtId="41" fontId="2" fillId="8" borderId="2" xfId="0" applyNumberFormat="1" applyFont="1" applyFill="1" applyBorder="1" applyAlignment="1"/>
    <xf numFmtId="41" fontId="9" fillId="8" borderId="2" xfId="0" applyNumberFormat="1" applyFont="1" applyFill="1" applyBorder="1" applyAlignment="1"/>
    <xf numFmtId="41" fontId="5" fillId="6" borderId="3" xfId="1" applyNumberFormat="1" applyFont="1" applyFill="1" applyBorder="1" applyAlignment="1"/>
    <xf numFmtId="41" fontId="5" fillId="9" borderId="2" xfId="1" applyNumberFormat="1" applyFont="1" applyFill="1" applyBorder="1" applyAlignment="1"/>
    <xf numFmtId="41" fontId="5" fillId="9" borderId="3" xfId="1" applyNumberFormat="1" applyFont="1" applyFill="1" applyBorder="1" applyAlignment="1"/>
    <xf numFmtId="41" fontId="2" fillId="10" borderId="0" xfId="1" applyNumberFormat="1" applyFont="1" applyFill="1" applyBorder="1" applyAlignment="1"/>
    <xf numFmtId="0" fontId="5" fillId="0" borderId="0" xfId="0" applyFont="1" applyAlignment="1"/>
    <xf numFmtId="0" fontId="2" fillId="0" borderId="0" xfId="0" applyFont="1" applyAlignment="1">
      <alignment horizontal="center" wrapText="1"/>
    </xf>
    <xf numFmtId="0" fontId="2" fillId="0" borderId="0" xfId="0" applyFont="1" applyFill="1" applyBorder="1" applyAlignment="1">
      <alignment horizontal="left" vertical="top" wrapText="1"/>
    </xf>
  </cellXfs>
  <cellStyles count="4">
    <cellStyle name="Comma" xfId="1" builtinId="3"/>
    <cellStyle name="Comma 3 2" xfId="3"/>
    <cellStyle name="Normal" xfId="0" builtinId="0"/>
    <cellStyle name="Normal 10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tabSelected="1" view="pageBreakPreview" zoomScale="85" zoomScaleNormal="70" zoomScaleSheetLayoutView="85" workbookViewId="0">
      <pane xSplit="2" ySplit="10" topLeftCell="C11" activePane="bottomRight" state="frozen"/>
      <selection activeCell="AA36" sqref="AA36"/>
      <selection pane="topRight" activeCell="AA36" sqref="AA36"/>
      <selection pane="bottomLeft" activeCell="AA36" sqref="AA36"/>
      <selection pane="bottomRight" activeCell="D51" sqref="D51:T57"/>
    </sheetView>
  </sheetViews>
  <sheetFormatPr defaultColWidth="9.140625" defaultRowHeight="12.75" x14ac:dyDescent="0.2"/>
  <cols>
    <col min="1" max="1" width="7.28515625" style="8" customWidth="1"/>
    <col min="2" max="2" width="97.85546875" style="47" customWidth="1"/>
    <col min="3" max="3" width="23.7109375" style="49" customWidth="1"/>
    <col min="4" max="20" width="19.7109375" style="15" customWidth="1"/>
    <col min="21" max="21" width="3.7109375" style="1" customWidth="1"/>
    <col min="22" max="261" width="9.140625" style="1"/>
    <col min="262" max="262" width="7.28515625" style="1" customWidth="1"/>
    <col min="263" max="263" width="97.85546875" style="1" customWidth="1"/>
    <col min="264" max="269" width="18.7109375" style="1" customWidth="1"/>
    <col min="270" max="517" width="9.140625" style="1"/>
    <col min="518" max="518" width="7.28515625" style="1" customWidth="1"/>
    <col min="519" max="519" width="97.85546875" style="1" customWidth="1"/>
    <col min="520" max="525" width="18.7109375" style="1" customWidth="1"/>
    <col min="526" max="773" width="9.140625" style="1"/>
    <col min="774" max="774" width="7.28515625" style="1" customWidth="1"/>
    <col min="775" max="775" width="97.85546875" style="1" customWidth="1"/>
    <col min="776" max="781" width="18.7109375" style="1" customWidth="1"/>
    <col min="782" max="1029" width="9.140625" style="1"/>
    <col min="1030" max="1030" width="7.28515625" style="1" customWidth="1"/>
    <col min="1031" max="1031" width="97.85546875" style="1" customWidth="1"/>
    <col min="1032" max="1037" width="18.7109375" style="1" customWidth="1"/>
    <col min="1038" max="1285" width="9.140625" style="1"/>
    <col min="1286" max="1286" width="7.28515625" style="1" customWidth="1"/>
    <col min="1287" max="1287" width="97.85546875" style="1" customWidth="1"/>
    <col min="1288" max="1293" width="18.7109375" style="1" customWidth="1"/>
    <col min="1294" max="1541" width="9.140625" style="1"/>
    <col min="1542" max="1542" width="7.28515625" style="1" customWidth="1"/>
    <col min="1543" max="1543" width="97.85546875" style="1" customWidth="1"/>
    <col min="1544" max="1549" width="18.7109375" style="1" customWidth="1"/>
    <col min="1550" max="1797" width="9.140625" style="1"/>
    <col min="1798" max="1798" width="7.28515625" style="1" customWidth="1"/>
    <col min="1799" max="1799" width="97.85546875" style="1" customWidth="1"/>
    <col min="1800" max="1805" width="18.7109375" style="1" customWidth="1"/>
    <col min="1806" max="2053" width="9.140625" style="1"/>
    <col min="2054" max="2054" width="7.28515625" style="1" customWidth="1"/>
    <col min="2055" max="2055" width="97.85546875" style="1" customWidth="1"/>
    <col min="2056" max="2061" width="18.7109375" style="1" customWidth="1"/>
    <col min="2062" max="2309" width="9.140625" style="1"/>
    <col min="2310" max="2310" width="7.28515625" style="1" customWidth="1"/>
    <col min="2311" max="2311" width="97.85546875" style="1" customWidth="1"/>
    <col min="2312" max="2317" width="18.7109375" style="1" customWidth="1"/>
    <col min="2318" max="2565" width="9.140625" style="1"/>
    <col min="2566" max="2566" width="7.28515625" style="1" customWidth="1"/>
    <col min="2567" max="2567" width="97.85546875" style="1" customWidth="1"/>
    <col min="2568" max="2573" width="18.7109375" style="1" customWidth="1"/>
    <col min="2574" max="2821" width="9.140625" style="1"/>
    <col min="2822" max="2822" width="7.28515625" style="1" customWidth="1"/>
    <col min="2823" max="2823" width="97.85546875" style="1" customWidth="1"/>
    <col min="2824" max="2829" width="18.7109375" style="1" customWidth="1"/>
    <col min="2830" max="3077" width="9.140625" style="1"/>
    <col min="3078" max="3078" width="7.28515625" style="1" customWidth="1"/>
    <col min="3079" max="3079" width="97.85546875" style="1" customWidth="1"/>
    <col min="3080" max="3085" width="18.7109375" style="1" customWidth="1"/>
    <col min="3086" max="3333" width="9.140625" style="1"/>
    <col min="3334" max="3334" width="7.28515625" style="1" customWidth="1"/>
    <col min="3335" max="3335" width="97.85546875" style="1" customWidth="1"/>
    <col min="3336" max="3341" width="18.7109375" style="1" customWidth="1"/>
    <col min="3342" max="3589" width="9.140625" style="1"/>
    <col min="3590" max="3590" width="7.28515625" style="1" customWidth="1"/>
    <col min="3591" max="3591" width="97.85546875" style="1" customWidth="1"/>
    <col min="3592" max="3597" width="18.7109375" style="1" customWidth="1"/>
    <col min="3598" max="3845" width="9.140625" style="1"/>
    <col min="3846" max="3846" width="7.28515625" style="1" customWidth="1"/>
    <col min="3847" max="3847" width="97.85546875" style="1" customWidth="1"/>
    <col min="3848" max="3853" width="18.7109375" style="1" customWidth="1"/>
    <col min="3854" max="4101" width="9.140625" style="1"/>
    <col min="4102" max="4102" width="7.28515625" style="1" customWidth="1"/>
    <col min="4103" max="4103" width="97.85546875" style="1" customWidth="1"/>
    <col min="4104" max="4109" width="18.7109375" style="1" customWidth="1"/>
    <col min="4110" max="4357" width="9.140625" style="1"/>
    <col min="4358" max="4358" width="7.28515625" style="1" customWidth="1"/>
    <col min="4359" max="4359" width="97.85546875" style="1" customWidth="1"/>
    <col min="4360" max="4365" width="18.7109375" style="1" customWidth="1"/>
    <col min="4366" max="4613" width="9.140625" style="1"/>
    <col min="4614" max="4614" width="7.28515625" style="1" customWidth="1"/>
    <col min="4615" max="4615" width="97.85546875" style="1" customWidth="1"/>
    <col min="4616" max="4621" width="18.7109375" style="1" customWidth="1"/>
    <col min="4622" max="4869" width="9.140625" style="1"/>
    <col min="4870" max="4870" width="7.28515625" style="1" customWidth="1"/>
    <col min="4871" max="4871" width="97.85546875" style="1" customWidth="1"/>
    <col min="4872" max="4877" width="18.7109375" style="1" customWidth="1"/>
    <col min="4878" max="5125" width="9.140625" style="1"/>
    <col min="5126" max="5126" width="7.28515625" style="1" customWidth="1"/>
    <col min="5127" max="5127" width="97.85546875" style="1" customWidth="1"/>
    <col min="5128" max="5133" width="18.7109375" style="1" customWidth="1"/>
    <col min="5134" max="5381" width="9.140625" style="1"/>
    <col min="5382" max="5382" width="7.28515625" style="1" customWidth="1"/>
    <col min="5383" max="5383" width="97.85546875" style="1" customWidth="1"/>
    <col min="5384" max="5389" width="18.7109375" style="1" customWidth="1"/>
    <col min="5390" max="5637" width="9.140625" style="1"/>
    <col min="5638" max="5638" width="7.28515625" style="1" customWidth="1"/>
    <col min="5639" max="5639" width="97.85546875" style="1" customWidth="1"/>
    <col min="5640" max="5645" width="18.7109375" style="1" customWidth="1"/>
    <col min="5646" max="5893" width="9.140625" style="1"/>
    <col min="5894" max="5894" width="7.28515625" style="1" customWidth="1"/>
    <col min="5895" max="5895" width="97.85546875" style="1" customWidth="1"/>
    <col min="5896" max="5901" width="18.7109375" style="1" customWidth="1"/>
    <col min="5902" max="6149" width="9.140625" style="1"/>
    <col min="6150" max="6150" width="7.28515625" style="1" customWidth="1"/>
    <col min="6151" max="6151" width="97.85546875" style="1" customWidth="1"/>
    <col min="6152" max="6157" width="18.7109375" style="1" customWidth="1"/>
    <col min="6158" max="6405" width="9.140625" style="1"/>
    <col min="6406" max="6406" width="7.28515625" style="1" customWidth="1"/>
    <col min="6407" max="6407" width="97.85546875" style="1" customWidth="1"/>
    <col min="6408" max="6413" width="18.7109375" style="1" customWidth="1"/>
    <col min="6414" max="6661" width="9.140625" style="1"/>
    <col min="6662" max="6662" width="7.28515625" style="1" customWidth="1"/>
    <col min="6663" max="6663" width="97.85546875" style="1" customWidth="1"/>
    <col min="6664" max="6669" width="18.7109375" style="1" customWidth="1"/>
    <col min="6670" max="6917" width="9.140625" style="1"/>
    <col min="6918" max="6918" width="7.28515625" style="1" customWidth="1"/>
    <col min="6919" max="6919" width="97.85546875" style="1" customWidth="1"/>
    <col min="6920" max="6925" width="18.7109375" style="1" customWidth="1"/>
    <col min="6926" max="7173" width="9.140625" style="1"/>
    <col min="7174" max="7174" width="7.28515625" style="1" customWidth="1"/>
    <col min="7175" max="7175" width="97.85546875" style="1" customWidth="1"/>
    <col min="7176" max="7181" width="18.7109375" style="1" customWidth="1"/>
    <col min="7182" max="7429" width="9.140625" style="1"/>
    <col min="7430" max="7430" width="7.28515625" style="1" customWidth="1"/>
    <col min="7431" max="7431" width="97.85546875" style="1" customWidth="1"/>
    <col min="7432" max="7437" width="18.7109375" style="1" customWidth="1"/>
    <col min="7438" max="7685" width="9.140625" style="1"/>
    <col min="7686" max="7686" width="7.28515625" style="1" customWidth="1"/>
    <col min="7687" max="7687" width="97.85546875" style="1" customWidth="1"/>
    <col min="7688" max="7693" width="18.7109375" style="1" customWidth="1"/>
    <col min="7694" max="7941" width="9.140625" style="1"/>
    <col min="7942" max="7942" width="7.28515625" style="1" customWidth="1"/>
    <col min="7943" max="7943" width="97.85546875" style="1" customWidth="1"/>
    <col min="7944" max="7949" width="18.7109375" style="1" customWidth="1"/>
    <col min="7950" max="8197" width="9.140625" style="1"/>
    <col min="8198" max="8198" width="7.28515625" style="1" customWidth="1"/>
    <col min="8199" max="8199" width="97.85546875" style="1" customWidth="1"/>
    <col min="8200" max="8205" width="18.7109375" style="1" customWidth="1"/>
    <col min="8206" max="8453" width="9.140625" style="1"/>
    <col min="8454" max="8454" width="7.28515625" style="1" customWidth="1"/>
    <col min="8455" max="8455" width="97.85546875" style="1" customWidth="1"/>
    <col min="8456" max="8461" width="18.7109375" style="1" customWidth="1"/>
    <col min="8462" max="8709" width="9.140625" style="1"/>
    <col min="8710" max="8710" width="7.28515625" style="1" customWidth="1"/>
    <col min="8711" max="8711" width="97.85546875" style="1" customWidth="1"/>
    <col min="8712" max="8717" width="18.7109375" style="1" customWidth="1"/>
    <col min="8718" max="8965" width="9.140625" style="1"/>
    <col min="8966" max="8966" width="7.28515625" style="1" customWidth="1"/>
    <col min="8967" max="8967" width="97.85546875" style="1" customWidth="1"/>
    <col min="8968" max="8973" width="18.7109375" style="1" customWidth="1"/>
    <col min="8974" max="9221" width="9.140625" style="1"/>
    <col min="9222" max="9222" width="7.28515625" style="1" customWidth="1"/>
    <col min="9223" max="9223" width="97.85546875" style="1" customWidth="1"/>
    <col min="9224" max="9229" width="18.7109375" style="1" customWidth="1"/>
    <col min="9230" max="9477" width="9.140625" style="1"/>
    <col min="9478" max="9478" width="7.28515625" style="1" customWidth="1"/>
    <col min="9479" max="9479" width="97.85546875" style="1" customWidth="1"/>
    <col min="9480" max="9485" width="18.7109375" style="1" customWidth="1"/>
    <col min="9486" max="9733" width="9.140625" style="1"/>
    <col min="9734" max="9734" width="7.28515625" style="1" customWidth="1"/>
    <col min="9735" max="9735" width="97.85546875" style="1" customWidth="1"/>
    <col min="9736" max="9741" width="18.7109375" style="1" customWidth="1"/>
    <col min="9742" max="9989" width="9.140625" style="1"/>
    <col min="9990" max="9990" width="7.28515625" style="1" customWidth="1"/>
    <col min="9991" max="9991" width="97.85546875" style="1" customWidth="1"/>
    <col min="9992" max="9997" width="18.7109375" style="1" customWidth="1"/>
    <col min="9998" max="10245" width="9.140625" style="1"/>
    <col min="10246" max="10246" width="7.28515625" style="1" customWidth="1"/>
    <col min="10247" max="10247" width="97.85546875" style="1" customWidth="1"/>
    <col min="10248" max="10253" width="18.7109375" style="1" customWidth="1"/>
    <col min="10254" max="10501" width="9.140625" style="1"/>
    <col min="10502" max="10502" width="7.28515625" style="1" customWidth="1"/>
    <col min="10503" max="10503" width="97.85546875" style="1" customWidth="1"/>
    <col min="10504" max="10509" width="18.7109375" style="1" customWidth="1"/>
    <col min="10510" max="10757" width="9.140625" style="1"/>
    <col min="10758" max="10758" width="7.28515625" style="1" customWidth="1"/>
    <col min="10759" max="10759" width="97.85546875" style="1" customWidth="1"/>
    <col min="10760" max="10765" width="18.7109375" style="1" customWidth="1"/>
    <col min="10766" max="11013" width="9.140625" style="1"/>
    <col min="11014" max="11014" width="7.28515625" style="1" customWidth="1"/>
    <col min="11015" max="11015" width="97.85546875" style="1" customWidth="1"/>
    <col min="11016" max="11021" width="18.7109375" style="1" customWidth="1"/>
    <col min="11022" max="11269" width="9.140625" style="1"/>
    <col min="11270" max="11270" width="7.28515625" style="1" customWidth="1"/>
    <col min="11271" max="11271" width="97.85546875" style="1" customWidth="1"/>
    <col min="11272" max="11277" width="18.7109375" style="1" customWidth="1"/>
    <col min="11278" max="11525" width="9.140625" style="1"/>
    <col min="11526" max="11526" width="7.28515625" style="1" customWidth="1"/>
    <col min="11527" max="11527" width="97.85546875" style="1" customWidth="1"/>
    <col min="11528" max="11533" width="18.7109375" style="1" customWidth="1"/>
    <col min="11534" max="11781" width="9.140625" style="1"/>
    <col min="11782" max="11782" width="7.28515625" style="1" customWidth="1"/>
    <col min="11783" max="11783" width="97.85546875" style="1" customWidth="1"/>
    <col min="11784" max="11789" width="18.7109375" style="1" customWidth="1"/>
    <col min="11790" max="12037" width="9.140625" style="1"/>
    <col min="12038" max="12038" width="7.28515625" style="1" customWidth="1"/>
    <col min="12039" max="12039" width="97.85546875" style="1" customWidth="1"/>
    <col min="12040" max="12045" width="18.7109375" style="1" customWidth="1"/>
    <col min="12046" max="12293" width="9.140625" style="1"/>
    <col min="12294" max="12294" width="7.28515625" style="1" customWidth="1"/>
    <col min="12295" max="12295" width="97.85546875" style="1" customWidth="1"/>
    <col min="12296" max="12301" width="18.7109375" style="1" customWidth="1"/>
    <col min="12302" max="12549" width="9.140625" style="1"/>
    <col min="12550" max="12550" width="7.28515625" style="1" customWidth="1"/>
    <col min="12551" max="12551" width="97.85546875" style="1" customWidth="1"/>
    <col min="12552" max="12557" width="18.7109375" style="1" customWidth="1"/>
    <col min="12558" max="12805" width="9.140625" style="1"/>
    <col min="12806" max="12806" width="7.28515625" style="1" customWidth="1"/>
    <col min="12807" max="12807" width="97.85546875" style="1" customWidth="1"/>
    <col min="12808" max="12813" width="18.7109375" style="1" customWidth="1"/>
    <col min="12814" max="13061" width="9.140625" style="1"/>
    <col min="13062" max="13062" width="7.28515625" style="1" customWidth="1"/>
    <col min="13063" max="13063" width="97.85546875" style="1" customWidth="1"/>
    <col min="13064" max="13069" width="18.7109375" style="1" customWidth="1"/>
    <col min="13070" max="13317" width="9.140625" style="1"/>
    <col min="13318" max="13318" width="7.28515625" style="1" customWidth="1"/>
    <col min="13319" max="13319" width="97.85546875" style="1" customWidth="1"/>
    <col min="13320" max="13325" width="18.7109375" style="1" customWidth="1"/>
    <col min="13326" max="13573" width="9.140625" style="1"/>
    <col min="13574" max="13574" width="7.28515625" style="1" customWidth="1"/>
    <col min="13575" max="13575" width="97.85546875" style="1" customWidth="1"/>
    <col min="13576" max="13581" width="18.7109375" style="1" customWidth="1"/>
    <col min="13582" max="13829" width="9.140625" style="1"/>
    <col min="13830" max="13830" width="7.28515625" style="1" customWidth="1"/>
    <col min="13831" max="13831" width="97.85546875" style="1" customWidth="1"/>
    <col min="13832" max="13837" width="18.7109375" style="1" customWidth="1"/>
    <col min="13838" max="14085" width="9.140625" style="1"/>
    <col min="14086" max="14086" width="7.28515625" style="1" customWidth="1"/>
    <col min="14087" max="14087" width="97.85546875" style="1" customWidth="1"/>
    <col min="14088" max="14093" width="18.7109375" style="1" customWidth="1"/>
    <col min="14094" max="14341" width="9.140625" style="1"/>
    <col min="14342" max="14342" width="7.28515625" style="1" customWidth="1"/>
    <col min="14343" max="14343" width="97.85546875" style="1" customWidth="1"/>
    <col min="14344" max="14349" width="18.7109375" style="1" customWidth="1"/>
    <col min="14350" max="14597" width="9.140625" style="1"/>
    <col min="14598" max="14598" width="7.28515625" style="1" customWidth="1"/>
    <col min="14599" max="14599" width="97.85546875" style="1" customWidth="1"/>
    <col min="14600" max="14605" width="18.7109375" style="1" customWidth="1"/>
    <col min="14606" max="14853" width="9.140625" style="1"/>
    <col min="14854" max="14854" width="7.28515625" style="1" customWidth="1"/>
    <col min="14855" max="14855" width="97.85546875" style="1" customWidth="1"/>
    <col min="14856" max="14861" width="18.7109375" style="1" customWidth="1"/>
    <col min="14862" max="15109" width="9.140625" style="1"/>
    <col min="15110" max="15110" width="7.28515625" style="1" customWidth="1"/>
    <col min="15111" max="15111" width="97.85546875" style="1" customWidth="1"/>
    <col min="15112" max="15117" width="18.7109375" style="1" customWidth="1"/>
    <col min="15118" max="15365" width="9.140625" style="1"/>
    <col min="15366" max="15366" width="7.28515625" style="1" customWidth="1"/>
    <col min="15367" max="15367" width="97.85546875" style="1" customWidth="1"/>
    <col min="15368" max="15373" width="18.7109375" style="1" customWidth="1"/>
    <col min="15374" max="15621" width="9.140625" style="1"/>
    <col min="15622" max="15622" width="7.28515625" style="1" customWidth="1"/>
    <col min="15623" max="15623" width="97.85546875" style="1" customWidth="1"/>
    <col min="15624" max="15629" width="18.7109375" style="1" customWidth="1"/>
    <col min="15630" max="15877" width="9.140625" style="1"/>
    <col min="15878" max="15878" width="7.28515625" style="1" customWidth="1"/>
    <col min="15879" max="15879" width="97.85546875" style="1" customWidth="1"/>
    <col min="15880" max="15885" width="18.7109375" style="1" customWidth="1"/>
    <col min="15886" max="16133" width="9.140625" style="1"/>
    <col min="16134" max="16134" width="7.28515625" style="1" customWidth="1"/>
    <col min="16135" max="16135" width="97.85546875" style="1" customWidth="1"/>
    <col min="16136" max="16141" width="18.7109375" style="1" customWidth="1"/>
    <col min="16142" max="16384" width="9.140625" style="1"/>
  </cols>
  <sheetData>
    <row r="1" spans="1:21" ht="28.5" customHeight="1" x14ac:dyDescent="0.2">
      <c r="A1" s="70" t="s">
        <v>0</v>
      </c>
      <c r="B1" s="70"/>
      <c r="C1" s="70"/>
      <c r="D1" s="70"/>
      <c r="E1" s="70"/>
      <c r="F1" s="70"/>
      <c r="G1" s="70"/>
      <c r="H1" s="70"/>
      <c r="I1" s="70"/>
      <c r="J1" s="70"/>
      <c r="K1" s="70"/>
      <c r="L1" s="70"/>
      <c r="M1" s="70"/>
      <c r="N1" s="70"/>
      <c r="O1" s="70"/>
      <c r="P1" s="70"/>
      <c r="Q1" s="70"/>
      <c r="R1" s="70"/>
      <c r="S1" s="70"/>
      <c r="T1" s="70"/>
    </row>
    <row r="2" spans="1:21" ht="17.100000000000001" customHeight="1" x14ac:dyDescent="0.2">
      <c r="A2" s="69" t="s">
        <v>80</v>
      </c>
      <c r="B2" s="69"/>
      <c r="C2" s="69"/>
      <c r="D2" s="69"/>
      <c r="E2" s="69"/>
      <c r="F2" s="69"/>
      <c r="G2" s="69"/>
      <c r="H2" s="69"/>
      <c r="I2" s="69"/>
      <c r="J2" s="69"/>
      <c r="K2" s="69"/>
      <c r="L2" s="69"/>
      <c r="M2" s="69"/>
      <c r="N2" s="69"/>
      <c r="O2" s="69"/>
      <c r="P2" s="69"/>
      <c r="Q2" s="69"/>
      <c r="R2" s="69"/>
      <c r="S2" s="69"/>
      <c r="T2" s="69"/>
    </row>
    <row r="3" spans="1:21" ht="17.100000000000001" customHeight="1" x14ac:dyDescent="0.2">
      <c r="A3" s="69" t="s">
        <v>81</v>
      </c>
      <c r="B3" s="69"/>
      <c r="C3" s="69"/>
      <c r="D3" s="69"/>
      <c r="E3" s="69"/>
      <c r="F3" s="69"/>
      <c r="G3" s="69"/>
      <c r="H3" s="69"/>
      <c r="I3" s="69"/>
      <c r="J3" s="69"/>
      <c r="K3" s="69"/>
      <c r="L3" s="69"/>
      <c r="M3" s="69"/>
      <c r="N3" s="69"/>
      <c r="O3" s="69"/>
      <c r="P3" s="69"/>
      <c r="Q3" s="69"/>
      <c r="R3" s="69"/>
      <c r="S3" s="69"/>
      <c r="T3" s="69"/>
    </row>
    <row r="4" spans="1:21" ht="17.100000000000001" customHeight="1" x14ac:dyDescent="0.2">
      <c r="A4" s="3" t="s">
        <v>1</v>
      </c>
      <c r="B4" s="3"/>
      <c r="C4" s="3"/>
      <c r="D4" s="3"/>
      <c r="E4" s="3"/>
      <c r="F4" s="3"/>
      <c r="G4" s="3"/>
      <c r="H4" s="3"/>
      <c r="I4" s="3"/>
      <c r="J4" s="3"/>
      <c r="K4" s="3"/>
      <c r="L4" s="3"/>
      <c r="M4" s="3"/>
      <c r="N4" s="3"/>
      <c r="O4" s="3"/>
      <c r="P4" s="3"/>
      <c r="Q4" s="3"/>
      <c r="R4" s="3"/>
      <c r="S4" s="3"/>
      <c r="T4" s="3"/>
    </row>
    <row r="5" spans="1:21" ht="25.5" x14ac:dyDescent="0.2">
      <c r="A5" s="2" t="s">
        <v>2</v>
      </c>
      <c r="B5" s="3" t="s">
        <v>3</v>
      </c>
      <c r="C5" s="4" t="s">
        <v>4</v>
      </c>
      <c r="D5" s="5" t="s">
        <v>5</v>
      </c>
      <c r="E5" s="5" t="s">
        <v>6</v>
      </c>
      <c r="F5" s="5" t="s">
        <v>7</v>
      </c>
      <c r="G5" s="5" t="s">
        <v>8</v>
      </c>
      <c r="H5" s="5" t="s">
        <v>9</v>
      </c>
      <c r="I5" s="5" t="s">
        <v>10</v>
      </c>
      <c r="J5" s="5" t="s">
        <v>11</v>
      </c>
      <c r="K5" s="5" t="s">
        <v>12</v>
      </c>
      <c r="L5" s="5" t="s">
        <v>13</v>
      </c>
      <c r="M5" s="5" t="s">
        <v>14</v>
      </c>
      <c r="N5" s="6" t="s">
        <v>15</v>
      </c>
      <c r="O5" s="5" t="s">
        <v>16</v>
      </c>
      <c r="P5" s="5" t="s">
        <v>17</v>
      </c>
      <c r="Q5" s="5" t="s">
        <v>18</v>
      </c>
      <c r="R5" s="5" t="s">
        <v>19</v>
      </c>
      <c r="S5" s="5" t="s">
        <v>20</v>
      </c>
      <c r="T5" s="6" t="s">
        <v>21</v>
      </c>
      <c r="U5" s="7"/>
    </row>
    <row r="6" spans="1:21" ht="15.95" hidden="1" customHeight="1" x14ac:dyDescent="0.2">
      <c r="A6" s="8">
        <v>1</v>
      </c>
      <c r="B6" s="9" t="s">
        <v>22</v>
      </c>
      <c r="C6" s="9"/>
      <c r="D6" s="9"/>
      <c r="E6" s="9"/>
      <c r="F6" s="9"/>
      <c r="G6" s="9"/>
      <c r="H6" s="9"/>
      <c r="I6" s="9"/>
      <c r="J6" s="9"/>
      <c r="K6" s="9"/>
      <c r="L6" s="9"/>
      <c r="M6" s="9"/>
      <c r="N6" s="9"/>
      <c r="O6" s="9"/>
      <c r="P6" s="9"/>
      <c r="Q6" s="9"/>
      <c r="R6" s="9"/>
      <c r="S6" s="9"/>
      <c r="T6" s="9"/>
      <c r="U6" s="7"/>
    </row>
    <row r="7" spans="1:21" ht="15.95" hidden="1" customHeight="1" x14ac:dyDescent="0.2">
      <c r="A7" s="8">
        <v>2</v>
      </c>
      <c r="B7" s="10" t="s">
        <v>23</v>
      </c>
      <c r="C7" s="11">
        <f>SUM(D7:T7)</f>
        <v>0</v>
      </c>
      <c r="D7" s="11"/>
      <c r="E7" s="11"/>
      <c r="F7" s="11"/>
      <c r="G7" s="11"/>
      <c r="H7" s="11"/>
      <c r="I7" s="11"/>
      <c r="J7" s="11"/>
      <c r="K7" s="11"/>
      <c r="L7" s="11"/>
      <c r="M7" s="11"/>
      <c r="N7" s="11"/>
      <c r="O7" s="11"/>
      <c r="P7" s="11"/>
      <c r="Q7" s="12"/>
      <c r="R7" s="13"/>
      <c r="S7" s="14"/>
      <c r="T7" s="14"/>
      <c r="U7" s="7"/>
    </row>
    <row r="8" spans="1:21" ht="15.95" hidden="1" customHeight="1" x14ac:dyDescent="0.2">
      <c r="A8" s="8">
        <v>3</v>
      </c>
      <c r="B8" s="10" t="s">
        <v>24</v>
      </c>
      <c r="C8" s="11">
        <f>SUM(D8:T8)</f>
        <v>0</v>
      </c>
      <c r="D8" s="11"/>
      <c r="E8" s="11"/>
      <c r="F8" s="11"/>
      <c r="G8" s="11"/>
      <c r="H8" s="11"/>
      <c r="I8" s="11"/>
      <c r="J8" s="11"/>
      <c r="K8" s="11"/>
      <c r="L8" s="11"/>
      <c r="M8" s="11"/>
      <c r="N8" s="11"/>
      <c r="O8" s="11"/>
      <c r="P8" s="11"/>
      <c r="Q8" s="12"/>
      <c r="R8" s="13"/>
      <c r="S8" s="11"/>
      <c r="T8" s="11"/>
      <c r="U8" s="7"/>
    </row>
    <row r="9" spans="1:21" ht="15.95" hidden="1" customHeight="1" x14ac:dyDescent="0.2">
      <c r="A9" s="8">
        <v>4</v>
      </c>
      <c r="B9" s="10" t="s">
        <v>25</v>
      </c>
      <c r="C9" s="11">
        <f>SUM(D9:T9)</f>
        <v>0</v>
      </c>
      <c r="D9" s="11"/>
      <c r="E9" s="11"/>
      <c r="F9" s="11"/>
      <c r="G9" s="11"/>
      <c r="H9" s="11"/>
      <c r="I9" s="11"/>
      <c r="J9" s="11"/>
      <c r="K9" s="11"/>
      <c r="L9" s="11"/>
      <c r="M9" s="11"/>
      <c r="N9" s="11"/>
      <c r="O9" s="11"/>
      <c r="P9" s="11"/>
      <c r="R9" s="11"/>
      <c r="S9" s="11"/>
      <c r="T9" s="11"/>
      <c r="U9" s="7"/>
    </row>
    <row r="10" spans="1:21" ht="15.95" hidden="1" customHeight="1" x14ac:dyDescent="0.2">
      <c r="A10" s="8">
        <v>5</v>
      </c>
      <c r="B10" s="10" t="s">
        <v>26</v>
      </c>
      <c r="C10" s="11">
        <f>SUM(D10:T10)</f>
        <v>0</v>
      </c>
      <c r="D10" s="11"/>
      <c r="E10" s="11"/>
      <c r="F10" s="11"/>
      <c r="G10" s="11"/>
      <c r="H10" s="11"/>
      <c r="I10" s="11"/>
      <c r="J10" s="11"/>
      <c r="K10" s="11"/>
      <c r="L10" s="11"/>
      <c r="M10" s="11"/>
      <c r="N10" s="11"/>
      <c r="O10" s="11"/>
      <c r="P10" s="11"/>
      <c r="Q10" s="12"/>
      <c r="R10" s="11"/>
      <c r="S10" s="11"/>
      <c r="T10" s="11"/>
      <c r="U10" s="7"/>
    </row>
    <row r="11" spans="1:21" ht="15.95" customHeight="1" thickBot="1" x14ac:dyDescent="0.25">
      <c r="A11" s="8">
        <v>6</v>
      </c>
      <c r="B11" s="16" t="s">
        <v>27</v>
      </c>
      <c r="C11" s="50">
        <f>SUM(D11:T11)</f>
        <v>244443224.35999995</v>
      </c>
      <c r="D11" s="50">
        <v>4068780.3899999997</v>
      </c>
      <c r="E11" s="50">
        <v>6847642.1200000001</v>
      </c>
      <c r="F11" s="50">
        <v>10807057.67</v>
      </c>
      <c r="G11" s="50">
        <v>8478246.5700000003</v>
      </c>
      <c r="H11" s="50">
        <v>14112540.84</v>
      </c>
      <c r="I11" s="50">
        <v>5541002.21</v>
      </c>
      <c r="J11" s="50">
        <v>1935092.4799999997</v>
      </c>
      <c r="K11" s="50">
        <v>1714909.0299999998</v>
      </c>
      <c r="L11" s="50">
        <v>8320752.6299999999</v>
      </c>
      <c r="M11" s="50">
        <v>5851570.25</v>
      </c>
      <c r="N11" s="50">
        <v>104208075.85999998</v>
      </c>
      <c r="O11" s="50">
        <v>34135170.799999997</v>
      </c>
      <c r="P11" s="50">
        <v>5395458.4199999999</v>
      </c>
      <c r="Q11" s="50">
        <v>20111579.75</v>
      </c>
      <c r="R11" s="50">
        <v>640311.9</v>
      </c>
      <c r="S11" s="50">
        <v>10204139.600000001</v>
      </c>
      <c r="T11" s="50">
        <v>2070893.8399999999</v>
      </c>
      <c r="U11" s="7"/>
    </row>
    <row r="12" spans="1:21" ht="15.95" customHeight="1" thickTop="1" x14ac:dyDescent="0.2">
      <c r="A12" s="8">
        <v>7</v>
      </c>
      <c r="B12" s="17" t="s">
        <v>28</v>
      </c>
      <c r="C12" s="51">
        <f t="shared" ref="C12:S12" si="0">C11</f>
        <v>244443224.35999995</v>
      </c>
      <c r="D12" s="51">
        <f t="shared" si="0"/>
        <v>4068780.3899999997</v>
      </c>
      <c r="E12" s="51">
        <f t="shared" si="0"/>
        <v>6847642.1200000001</v>
      </c>
      <c r="F12" s="51">
        <f t="shared" si="0"/>
        <v>10807057.67</v>
      </c>
      <c r="G12" s="51">
        <f t="shared" si="0"/>
        <v>8478246.5700000003</v>
      </c>
      <c r="H12" s="51">
        <f t="shared" si="0"/>
        <v>14112540.84</v>
      </c>
      <c r="I12" s="51">
        <f t="shared" si="0"/>
        <v>5541002.21</v>
      </c>
      <c r="J12" s="51">
        <f t="shared" si="0"/>
        <v>1935092.4799999997</v>
      </c>
      <c r="K12" s="51">
        <f>K11</f>
        <v>1714909.0299999998</v>
      </c>
      <c r="L12" s="51">
        <f t="shared" si="0"/>
        <v>8320752.6299999999</v>
      </c>
      <c r="M12" s="51">
        <f t="shared" si="0"/>
        <v>5851570.25</v>
      </c>
      <c r="N12" s="51">
        <f t="shared" si="0"/>
        <v>104208075.85999998</v>
      </c>
      <c r="O12" s="51">
        <f t="shared" si="0"/>
        <v>34135170.799999997</v>
      </c>
      <c r="P12" s="51">
        <f t="shared" si="0"/>
        <v>5395458.4199999999</v>
      </c>
      <c r="Q12" s="51">
        <f t="shared" si="0"/>
        <v>20111579.75</v>
      </c>
      <c r="R12" s="51">
        <f t="shared" si="0"/>
        <v>640311.9</v>
      </c>
      <c r="S12" s="51">
        <f t="shared" si="0"/>
        <v>10204139.600000001</v>
      </c>
      <c r="T12" s="51">
        <f>T11</f>
        <v>2070893.8399999999</v>
      </c>
      <c r="U12" s="7"/>
    </row>
    <row r="13" spans="1:21" ht="15" customHeight="1" x14ac:dyDescent="0.2">
      <c r="A13" s="8">
        <v>8</v>
      </c>
      <c r="B13" s="18" t="s">
        <v>29</v>
      </c>
      <c r="C13" s="52"/>
      <c r="D13" s="52"/>
      <c r="E13" s="52"/>
      <c r="F13" s="52"/>
      <c r="G13" s="52"/>
      <c r="H13" s="52"/>
      <c r="I13" s="52"/>
      <c r="J13" s="52"/>
      <c r="K13" s="52"/>
      <c r="L13" s="19"/>
      <c r="M13" s="19"/>
      <c r="N13" s="19"/>
      <c r="O13" s="19"/>
      <c r="P13" s="19"/>
      <c r="Q13" s="19"/>
      <c r="R13" s="19"/>
      <c r="S13" s="19"/>
      <c r="T13" s="19"/>
      <c r="U13" s="7"/>
    </row>
    <row r="14" spans="1:21" ht="15.95" customHeight="1" x14ac:dyDescent="0.2">
      <c r="A14" s="8">
        <v>9</v>
      </c>
      <c r="B14" s="20" t="s">
        <v>30</v>
      </c>
      <c r="C14" s="21"/>
      <c r="D14" s="21"/>
      <c r="E14" s="21"/>
      <c r="F14" s="21"/>
      <c r="G14" s="21"/>
      <c r="H14" s="21"/>
      <c r="I14" s="21"/>
      <c r="J14" s="21"/>
      <c r="K14" s="21"/>
      <c r="L14" s="21"/>
      <c r="M14" s="21"/>
      <c r="N14" s="21"/>
      <c r="O14" s="21"/>
      <c r="P14" s="21"/>
      <c r="Q14" s="21"/>
      <c r="R14" s="21"/>
      <c r="S14" s="21"/>
      <c r="T14" s="21"/>
      <c r="U14" s="7"/>
    </row>
    <row r="15" spans="1:21" ht="15.95" customHeight="1" x14ac:dyDescent="0.2">
      <c r="A15" s="8">
        <v>10</v>
      </c>
      <c r="B15" s="22" t="s">
        <v>31</v>
      </c>
      <c r="C15" s="45">
        <f>SUM(D15:T15)</f>
        <v>598645.05000000005</v>
      </c>
      <c r="D15" s="45">
        <v>16924.59</v>
      </c>
      <c r="E15" s="45">
        <v>76787.679999999993</v>
      </c>
      <c r="F15" s="45">
        <v>11243.59</v>
      </c>
      <c r="G15" s="45">
        <v>19656.96</v>
      </c>
      <c r="H15" s="45">
        <v>13110.65</v>
      </c>
      <c r="I15" s="45">
        <v>18173.669999999998</v>
      </c>
      <c r="J15" s="45">
        <v>24998.73</v>
      </c>
      <c r="K15" s="45">
        <v>9120.6200000000008</v>
      </c>
      <c r="L15" s="45">
        <v>60916.05</v>
      </c>
      <c r="M15" s="45">
        <v>9847.33</v>
      </c>
      <c r="N15" s="45">
        <v>213017.07999999996</v>
      </c>
      <c r="O15" s="45">
        <v>42282.89</v>
      </c>
      <c r="P15" s="45">
        <v>17952.03</v>
      </c>
      <c r="Q15" s="53">
        <v>17457.490000000002</v>
      </c>
      <c r="R15" s="54">
        <v>8518.43</v>
      </c>
      <c r="S15" s="45">
        <v>20624.55</v>
      </c>
      <c r="T15" s="45">
        <v>18012.71</v>
      </c>
      <c r="U15" s="7"/>
    </row>
    <row r="16" spans="1:21" ht="15.95" customHeight="1" x14ac:dyDescent="0.2">
      <c r="A16" s="8">
        <v>11</v>
      </c>
      <c r="B16" s="22" t="s">
        <v>32</v>
      </c>
      <c r="C16" s="45">
        <f>SUM(D16:T16)</f>
        <v>2750886.5</v>
      </c>
      <c r="D16" s="45">
        <v>47021.5</v>
      </c>
      <c r="E16" s="45">
        <v>81654</v>
      </c>
      <c r="F16" s="45">
        <v>121425.5</v>
      </c>
      <c r="G16" s="45">
        <v>91886</v>
      </c>
      <c r="H16" s="45">
        <v>153155</v>
      </c>
      <c r="I16" s="45">
        <v>60779</v>
      </c>
      <c r="J16" s="45">
        <v>21635.5</v>
      </c>
      <c r="K16" s="45">
        <v>19433.5</v>
      </c>
      <c r="L16" s="45">
        <v>91499</v>
      </c>
      <c r="M16" s="45">
        <v>67136.5</v>
      </c>
      <c r="N16" s="45">
        <v>1174627</v>
      </c>
      <c r="O16" s="45">
        <v>386674.5</v>
      </c>
      <c r="P16" s="45">
        <v>59982.5</v>
      </c>
      <c r="Q16" s="45">
        <v>231285.5</v>
      </c>
      <c r="R16" s="45">
        <v>6655.5</v>
      </c>
      <c r="S16" s="45">
        <v>116132.5</v>
      </c>
      <c r="T16" s="45">
        <v>19903.5</v>
      </c>
      <c r="U16" s="7"/>
    </row>
    <row r="17" spans="1:21" ht="26.25" customHeight="1" x14ac:dyDescent="0.2">
      <c r="A17" s="8">
        <v>12</v>
      </c>
      <c r="B17" s="23" t="s">
        <v>33</v>
      </c>
      <c r="C17" s="45">
        <f>SUM(D17:T17)</f>
        <v>0</v>
      </c>
      <c r="D17" s="45">
        <v>0</v>
      </c>
      <c r="E17" s="45">
        <v>0</v>
      </c>
      <c r="F17" s="45">
        <v>0</v>
      </c>
      <c r="G17" s="45">
        <v>0</v>
      </c>
      <c r="H17" s="45">
        <v>0</v>
      </c>
      <c r="I17" s="45">
        <v>0</v>
      </c>
      <c r="J17" s="45">
        <v>0</v>
      </c>
      <c r="K17" s="45">
        <v>0</v>
      </c>
      <c r="L17" s="45">
        <v>0</v>
      </c>
      <c r="M17" s="45">
        <v>0</v>
      </c>
      <c r="N17" s="45">
        <v>0</v>
      </c>
      <c r="O17" s="45">
        <v>0</v>
      </c>
      <c r="P17" s="45">
        <v>0</v>
      </c>
      <c r="Q17" s="45">
        <v>0</v>
      </c>
      <c r="R17" s="45">
        <v>0</v>
      </c>
      <c r="S17" s="45">
        <v>0</v>
      </c>
      <c r="T17" s="45">
        <v>0</v>
      </c>
      <c r="U17" s="7"/>
    </row>
    <row r="18" spans="1:21" ht="15.95" customHeight="1" x14ac:dyDescent="0.2">
      <c r="A18" s="8">
        <v>13</v>
      </c>
      <c r="B18" s="24" t="s">
        <v>34</v>
      </c>
      <c r="C18" s="55">
        <f>SUM(D18:T18)</f>
        <v>3349531.5500000003</v>
      </c>
      <c r="D18" s="55">
        <f>SUM(D15:D17)</f>
        <v>63946.09</v>
      </c>
      <c r="E18" s="55">
        <f t="shared" ref="E18:Q18" si="1">SUM(E15:E17)</f>
        <v>158441.68</v>
      </c>
      <c r="F18" s="55">
        <f t="shared" si="1"/>
        <v>132669.09</v>
      </c>
      <c r="G18" s="55">
        <f>SUM(G15:G17)</f>
        <v>111542.95999999999</v>
      </c>
      <c r="H18" s="55">
        <f t="shared" si="1"/>
        <v>166265.65</v>
      </c>
      <c r="I18" s="55">
        <f>SUM(I15:I17)</f>
        <v>78952.67</v>
      </c>
      <c r="J18" s="55">
        <f t="shared" si="1"/>
        <v>46634.229999999996</v>
      </c>
      <c r="K18" s="55">
        <f>SUM(K15:K17)</f>
        <v>28554.120000000003</v>
      </c>
      <c r="L18" s="55">
        <f t="shared" si="1"/>
        <v>152415.04999999999</v>
      </c>
      <c r="M18" s="55">
        <f t="shared" si="1"/>
        <v>76983.83</v>
      </c>
      <c r="N18" s="55">
        <f t="shared" si="1"/>
        <v>1387644.08</v>
      </c>
      <c r="O18" s="55">
        <f t="shared" si="1"/>
        <v>428957.39</v>
      </c>
      <c r="P18" s="55">
        <f>SUM(P15:P17)</f>
        <v>77934.53</v>
      </c>
      <c r="Q18" s="55">
        <f t="shared" si="1"/>
        <v>248742.99</v>
      </c>
      <c r="R18" s="55">
        <f>SUM(R15:R17)</f>
        <v>15173.93</v>
      </c>
      <c r="S18" s="55">
        <f>SUM(S15:S17)</f>
        <v>136757.04999999999</v>
      </c>
      <c r="T18" s="55">
        <f>SUM(T15:T17)</f>
        <v>37916.21</v>
      </c>
      <c r="U18" s="7"/>
    </row>
    <row r="19" spans="1:21" ht="15.95" customHeight="1" x14ac:dyDescent="0.2">
      <c r="A19" s="8">
        <v>14</v>
      </c>
      <c r="B19" s="25" t="s">
        <v>35</v>
      </c>
      <c r="C19" s="56"/>
      <c r="D19" s="56"/>
      <c r="E19" s="56"/>
      <c r="F19" s="56"/>
      <c r="G19" s="56"/>
      <c r="H19" s="56"/>
      <c r="I19" s="56"/>
      <c r="J19" s="56"/>
      <c r="K19" s="56"/>
      <c r="L19" s="56"/>
      <c r="M19" s="56"/>
      <c r="N19" s="56"/>
      <c r="O19" s="56"/>
      <c r="P19" s="56"/>
      <c r="Q19" s="56"/>
      <c r="R19" s="56"/>
      <c r="S19" s="56"/>
      <c r="T19" s="56"/>
      <c r="U19" s="7"/>
    </row>
    <row r="20" spans="1:21" ht="15.95" customHeight="1" x14ac:dyDescent="0.2">
      <c r="A20" s="8">
        <v>15</v>
      </c>
      <c r="B20" s="22" t="s">
        <v>36</v>
      </c>
      <c r="C20" s="45">
        <f>SUM(D20:T20)</f>
        <v>4210502.2</v>
      </c>
      <c r="D20" s="45">
        <v>75701.829999999987</v>
      </c>
      <c r="E20" s="45">
        <v>75629.829999999987</v>
      </c>
      <c r="F20" s="45">
        <v>0</v>
      </c>
      <c r="G20" s="45">
        <v>43504.1</v>
      </c>
      <c r="H20" s="45">
        <v>149575.00999999995</v>
      </c>
      <c r="I20" s="45">
        <v>231031.13999999998</v>
      </c>
      <c r="J20" s="45">
        <v>0</v>
      </c>
      <c r="K20" s="45">
        <v>0</v>
      </c>
      <c r="L20" s="45">
        <v>178224.93999999997</v>
      </c>
      <c r="M20" s="45">
        <v>142264.77000000002</v>
      </c>
      <c r="N20" s="45">
        <v>3129751.91</v>
      </c>
      <c r="O20" s="45">
        <v>0</v>
      </c>
      <c r="P20" s="45">
        <v>162677.16</v>
      </c>
      <c r="Q20" s="45">
        <v>0</v>
      </c>
      <c r="R20" s="54">
        <v>22141.3</v>
      </c>
      <c r="S20" s="45">
        <v>0.21</v>
      </c>
      <c r="T20" s="54">
        <v>0</v>
      </c>
      <c r="U20" s="7"/>
    </row>
    <row r="21" spans="1:21" ht="15.95" customHeight="1" x14ac:dyDescent="0.2">
      <c r="A21" s="8">
        <v>16</v>
      </c>
      <c r="B21" s="22" t="s">
        <v>37</v>
      </c>
      <c r="C21" s="45">
        <f>SUM(D21:T21)</f>
        <v>27725952.620000001</v>
      </c>
      <c r="D21" s="45">
        <v>61911.350000000013</v>
      </c>
      <c r="E21" s="45">
        <v>530652.66</v>
      </c>
      <c r="F21" s="45">
        <v>0</v>
      </c>
      <c r="G21" s="45">
        <v>1117715.2000000002</v>
      </c>
      <c r="H21" s="45">
        <v>1951336.2599999998</v>
      </c>
      <c r="I21" s="45">
        <v>231986.41000000003</v>
      </c>
      <c r="J21" s="45">
        <v>61596.350000000006</v>
      </c>
      <c r="K21" s="45">
        <v>332040.48</v>
      </c>
      <c r="L21" s="45">
        <v>1167716.8500000001</v>
      </c>
      <c r="M21" s="45">
        <v>137822.53000000003</v>
      </c>
      <c r="N21" s="45">
        <v>11987170.270000001</v>
      </c>
      <c r="O21" s="45">
        <v>6032290.7000000002</v>
      </c>
      <c r="P21" s="45">
        <v>193317.63</v>
      </c>
      <c r="Q21" s="45">
        <v>2745470.63</v>
      </c>
      <c r="R21" s="54">
        <v>26398.28</v>
      </c>
      <c r="S21" s="54">
        <v>1148527.0199999996</v>
      </c>
      <c r="T21" s="54">
        <v>0</v>
      </c>
      <c r="U21" s="7"/>
    </row>
    <row r="22" spans="1:21" ht="15.95" customHeight="1" x14ac:dyDescent="0.2">
      <c r="A22" s="8">
        <v>17</v>
      </c>
      <c r="B22" s="22" t="s">
        <v>38</v>
      </c>
      <c r="C22" s="45">
        <f t="shared" ref="C22:C35" si="2">SUM(D22:T22)</f>
        <v>2033065.7400000002</v>
      </c>
      <c r="D22" s="45">
        <v>15027.53</v>
      </c>
      <c r="E22" s="45">
        <v>7002.7800000000007</v>
      </c>
      <c r="F22" s="45">
        <v>0</v>
      </c>
      <c r="G22" s="45">
        <v>13644.84</v>
      </c>
      <c r="H22" s="45">
        <v>169922.92000000004</v>
      </c>
      <c r="I22" s="45">
        <v>27.53</v>
      </c>
      <c r="J22" s="45">
        <v>0</v>
      </c>
      <c r="K22" s="45">
        <v>3039.76</v>
      </c>
      <c r="L22" s="45">
        <v>5413.6100000000006</v>
      </c>
      <c r="M22" s="45">
        <v>20265.670000000002</v>
      </c>
      <c r="N22" s="45">
        <v>30094.869999999995</v>
      </c>
      <c r="O22" s="45">
        <v>1657407.85</v>
      </c>
      <c r="P22" s="45">
        <v>32568.54</v>
      </c>
      <c r="Q22" s="45">
        <v>46208.42</v>
      </c>
      <c r="R22" s="54">
        <v>4514.83</v>
      </c>
      <c r="S22" s="54">
        <v>19267.309999999998</v>
      </c>
      <c r="T22" s="54">
        <v>8659.2800000000007</v>
      </c>
      <c r="U22" s="7"/>
    </row>
    <row r="23" spans="1:21" s="47" customFormat="1" ht="15.95" customHeight="1" x14ac:dyDescent="0.2">
      <c r="A23" s="26">
        <v>18</v>
      </c>
      <c r="B23" s="22" t="s">
        <v>39</v>
      </c>
      <c r="C23" s="45">
        <f t="shared" si="2"/>
        <v>2263481.04</v>
      </c>
      <c r="D23" s="45">
        <v>58041.79</v>
      </c>
      <c r="E23" s="45">
        <v>150780.34000000003</v>
      </c>
      <c r="F23" s="45">
        <v>0</v>
      </c>
      <c r="G23" s="45">
        <v>6657.9699999999993</v>
      </c>
      <c r="H23" s="45">
        <v>0</v>
      </c>
      <c r="I23" s="45">
        <v>302253.39</v>
      </c>
      <c r="J23" s="45">
        <v>0</v>
      </c>
      <c r="K23" s="45">
        <v>16737.349999999999</v>
      </c>
      <c r="L23" s="45">
        <v>34922.67</v>
      </c>
      <c r="M23" s="45">
        <v>165028.35</v>
      </c>
      <c r="N23" s="45">
        <v>1170638.23</v>
      </c>
      <c r="O23" s="45">
        <v>2277.29</v>
      </c>
      <c r="P23" s="45">
        <v>188759.03</v>
      </c>
      <c r="Q23" s="45">
        <v>0</v>
      </c>
      <c r="R23" s="57">
        <v>80845.94</v>
      </c>
      <c r="S23" s="57">
        <v>86538.69</v>
      </c>
      <c r="T23" s="57">
        <v>0</v>
      </c>
    </row>
    <row r="24" spans="1:21" s="47" customFormat="1" ht="15.95" customHeight="1" x14ac:dyDescent="0.2">
      <c r="A24" s="26">
        <v>19</v>
      </c>
      <c r="B24" s="22" t="s">
        <v>40</v>
      </c>
      <c r="C24" s="45">
        <f t="shared" si="2"/>
        <v>2893926.2399999998</v>
      </c>
      <c r="D24" s="45">
        <v>76003.920000000013</v>
      </c>
      <c r="E24" s="45">
        <v>197442.15999999995</v>
      </c>
      <c r="F24" s="45">
        <v>0</v>
      </c>
      <c r="G24" s="45">
        <v>8718.3999999999542</v>
      </c>
      <c r="H24" s="45">
        <v>0</v>
      </c>
      <c r="I24" s="45">
        <v>395791.41000000003</v>
      </c>
      <c r="J24" s="45">
        <v>0</v>
      </c>
      <c r="K24" s="45">
        <v>21917.040000000008</v>
      </c>
      <c r="L24" s="45">
        <v>45730.139999999992</v>
      </c>
      <c r="M24" s="45">
        <v>216099.48000000007</v>
      </c>
      <c r="N24" s="45">
        <v>1532914.2599999998</v>
      </c>
      <c r="O24" s="45">
        <v>2982.04</v>
      </c>
      <c r="P24" s="45">
        <v>247174.07000000007</v>
      </c>
      <c r="Q24" s="45">
        <v>0</v>
      </c>
      <c r="R24" s="57">
        <v>35833.609999999986</v>
      </c>
      <c r="S24" s="57">
        <v>113319.71000000005</v>
      </c>
      <c r="T24" s="57">
        <v>0</v>
      </c>
    </row>
    <row r="25" spans="1:21" s="47" customFormat="1" ht="15.95" customHeight="1" x14ac:dyDescent="0.2">
      <c r="A25" s="26">
        <v>20</v>
      </c>
      <c r="B25" s="22" t="s">
        <v>41</v>
      </c>
      <c r="C25" s="45">
        <f>SUM(D25:T25)</f>
        <v>21656925.329999998</v>
      </c>
      <c r="D25" s="45">
        <v>0</v>
      </c>
      <c r="E25" s="45">
        <v>335245.96000000002</v>
      </c>
      <c r="F25" s="45">
        <v>1147404.45</v>
      </c>
      <c r="G25" s="45">
        <v>699140.5199999999</v>
      </c>
      <c r="H25" s="45">
        <v>3640997.13</v>
      </c>
      <c r="I25" s="45">
        <v>0</v>
      </c>
      <c r="J25" s="45">
        <v>0</v>
      </c>
      <c r="K25" s="45">
        <v>0</v>
      </c>
      <c r="L25" s="45">
        <v>0</v>
      </c>
      <c r="M25" s="45">
        <v>0</v>
      </c>
      <c r="N25" s="45">
        <v>10227960.959999999</v>
      </c>
      <c r="O25" s="45">
        <v>4216112.6800000006</v>
      </c>
      <c r="P25" s="45">
        <v>0</v>
      </c>
      <c r="Q25" s="45">
        <v>0</v>
      </c>
      <c r="R25" s="57">
        <v>0</v>
      </c>
      <c r="S25" s="57">
        <v>1210019</v>
      </c>
      <c r="T25" s="57">
        <v>180044.62999999998</v>
      </c>
    </row>
    <row r="26" spans="1:21" s="47" customFormat="1" ht="15.95" customHeight="1" x14ac:dyDescent="0.2">
      <c r="A26" s="26">
        <v>21</v>
      </c>
      <c r="B26" s="22" t="s">
        <v>42</v>
      </c>
      <c r="C26" s="45">
        <f t="shared" si="2"/>
        <v>758096.34999999986</v>
      </c>
      <c r="D26" s="45">
        <v>0</v>
      </c>
      <c r="E26" s="45">
        <v>13693.869999999999</v>
      </c>
      <c r="F26" s="45">
        <v>0</v>
      </c>
      <c r="G26" s="45">
        <v>479578.43999999994</v>
      </c>
      <c r="H26" s="45">
        <v>0</v>
      </c>
      <c r="I26" s="45">
        <v>0</v>
      </c>
      <c r="J26" s="45">
        <v>43074.239999999998</v>
      </c>
      <c r="K26" s="45">
        <v>80627.75</v>
      </c>
      <c r="L26" s="45">
        <v>0</v>
      </c>
      <c r="M26" s="45">
        <v>0</v>
      </c>
      <c r="N26" s="45">
        <v>103762.81999999999</v>
      </c>
      <c r="O26" s="45">
        <v>1666.6599999999999</v>
      </c>
      <c r="P26" s="45">
        <v>0</v>
      </c>
      <c r="Q26" s="45">
        <v>0</v>
      </c>
      <c r="R26" s="57">
        <v>0</v>
      </c>
      <c r="S26" s="57">
        <v>35692.57</v>
      </c>
      <c r="T26" s="57">
        <v>0</v>
      </c>
    </row>
    <row r="27" spans="1:21" s="47" customFormat="1" ht="15.95" customHeight="1" x14ac:dyDescent="0.2">
      <c r="A27" s="26">
        <v>22</v>
      </c>
      <c r="B27" s="22" t="s">
        <v>43</v>
      </c>
      <c r="C27" s="45">
        <f t="shared" si="2"/>
        <v>363377.56</v>
      </c>
      <c r="D27" s="45">
        <v>17490.830000000002</v>
      </c>
      <c r="E27" s="45">
        <v>17446.34</v>
      </c>
      <c r="F27" s="45">
        <v>0</v>
      </c>
      <c r="G27" s="45">
        <v>19152.900000000001</v>
      </c>
      <c r="H27" s="45">
        <v>0</v>
      </c>
      <c r="I27" s="45">
        <v>32249.94</v>
      </c>
      <c r="J27" s="45">
        <v>0</v>
      </c>
      <c r="K27" s="45">
        <v>6957.42</v>
      </c>
      <c r="L27" s="45">
        <v>3918.82</v>
      </c>
      <c r="M27" s="45">
        <v>38849.94</v>
      </c>
      <c r="N27" s="45">
        <v>177109.25</v>
      </c>
      <c r="O27" s="45">
        <v>0</v>
      </c>
      <c r="P27" s="45">
        <v>33317.78</v>
      </c>
      <c r="Q27" s="45">
        <v>0</v>
      </c>
      <c r="R27" s="57">
        <v>7753.18</v>
      </c>
      <c r="S27" s="57">
        <v>7690.53</v>
      </c>
      <c r="T27" s="57">
        <v>1440.63</v>
      </c>
    </row>
    <row r="28" spans="1:21" s="47" customFormat="1" ht="15.95" customHeight="1" x14ac:dyDescent="0.2">
      <c r="A28" s="26">
        <v>23</v>
      </c>
      <c r="B28" s="22" t="s">
        <v>44</v>
      </c>
      <c r="C28" s="45">
        <f t="shared" si="2"/>
        <v>401627.80999999994</v>
      </c>
      <c r="D28" s="45">
        <v>19331.97</v>
      </c>
      <c r="E28" s="45">
        <v>19282.789999999997</v>
      </c>
      <c r="F28" s="45">
        <v>0</v>
      </c>
      <c r="G28" s="45">
        <v>21168.989999999998</v>
      </c>
      <c r="H28" s="45">
        <v>0</v>
      </c>
      <c r="I28" s="45">
        <v>35644.659999999989</v>
      </c>
      <c r="J28" s="45">
        <v>0</v>
      </c>
      <c r="K28" s="45">
        <v>7689.7799999999988</v>
      </c>
      <c r="L28" s="45">
        <v>4331.32</v>
      </c>
      <c r="M28" s="45">
        <v>42939.409999999989</v>
      </c>
      <c r="N28" s="45">
        <v>195752.31999999992</v>
      </c>
      <c r="O28" s="45">
        <v>0</v>
      </c>
      <c r="P28" s="45">
        <v>36824.920000000013</v>
      </c>
      <c r="Q28" s="45">
        <v>0</v>
      </c>
      <c r="R28" s="57">
        <v>8569.3100000000013</v>
      </c>
      <c r="S28" s="57">
        <v>8500.0600000000013</v>
      </c>
      <c r="T28" s="57">
        <v>1592.2799999999997</v>
      </c>
    </row>
    <row r="29" spans="1:21" s="47" customFormat="1" ht="15.95" customHeight="1" x14ac:dyDescent="0.2">
      <c r="A29" s="26">
        <v>24</v>
      </c>
      <c r="B29" s="22" t="s">
        <v>45</v>
      </c>
      <c r="C29" s="45">
        <f t="shared" si="2"/>
        <v>3012383.48</v>
      </c>
      <c r="D29" s="45">
        <v>0</v>
      </c>
      <c r="E29" s="45">
        <v>35666.04</v>
      </c>
      <c r="F29" s="45">
        <v>0</v>
      </c>
      <c r="G29" s="45">
        <v>0</v>
      </c>
      <c r="H29" s="45">
        <v>377252.48000000004</v>
      </c>
      <c r="I29" s="45">
        <v>0</v>
      </c>
      <c r="J29" s="45">
        <v>0</v>
      </c>
      <c r="K29" s="45">
        <v>0</v>
      </c>
      <c r="L29" s="45">
        <v>152091.69999999998</v>
      </c>
      <c r="M29" s="45">
        <v>0</v>
      </c>
      <c r="N29" s="45">
        <v>1271465.25</v>
      </c>
      <c r="O29" s="45">
        <v>597082.24</v>
      </c>
      <c r="P29" s="45">
        <v>0</v>
      </c>
      <c r="Q29" s="45">
        <v>540715.15</v>
      </c>
      <c r="R29" s="57">
        <v>0</v>
      </c>
      <c r="S29" s="57">
        <v>38110.620000000003</v>
      </c>
      <c r="T29" s="57">
        <v>0</v>
      </c>
    </row>
    <row r="30" spans="1:21" s="47" customFormat="1" ht="15.95" customHeight="1" x14ac:dyDescent="0.2">
      <c r="A30" s="26">
        <v>25</v>
      </c>
      <c r="B30" s="22" t="s">
        <v>46</v>
      </c>
      <c r="C30" s="45">
        <f t="shared" si="2"/>
        <v>244486.91</v>
      </c>
      <c r="D30" s="45">
        <v>0</v>
      </c>
      <c r="E30" s="45">
        <v>1443.58</v>
      </c>
      <c r="F30" s="45">
        <v>0</v>
      </c>
      <c r="G30" s="45">
        <v>172979.04</v>
      </c>
      <c r="H30" s="45">
        <v>0</v>
      </c>
      <c r="I30" s="45">
        <v>0</v>
      </c>
      <c r="J30" s="45">
        <v>8290</v>
      </c>
      <c r="K30" s="45">
        <v>30551.95</v>
      </c>
      <c r="L30" s="45">
        <v>0</v>
      </c>
      <c r="M30" s="45">
        <v>0</v>
      </c>
      <c r="N30" s="45">
        <v>16353.919999999998</v>
      </c>
      <c r="O30" s="45">
        <v>0</v>
      </c>
      <c r="P30" s="45">
        <v>0</v>
      </c>
      <c r="Q30" s="45">
        <v>0</v>
      </c>
      <c r="R30" s="57">
        <v>0</v>
      </c>
      <c r="S30" s="57">
        <v>0</v>
      </c>
      <c r="T30" s="57">
        <v>14868.42</v>
      </c>
    </row>
    <row r="31" spans="1:21" s="47" customFormat="1" ht="15.95" customHeight="1" x14ac:dyDescent="0.2">
      <c r="A31" s="26">
        <v>26</v>
      </c>
      <c r="B31" s="22" t="s">
        <v>47</v>
      </c>
      <c r="C31" s="45">
        <f t="shared" si="2"/>
        <v>43349.53</v>
      </c>
      <c r="D31" s="45">
        <v>2104.5</v>
      </c>
      <c r="E31" s="45">
        <v>2335.12</v>
      </c>
      <c r="F31" s="45">
        <v>0</v>
      </c>
      <c r="G31" s="45">
        <v>1200.5</v>
      </c>
      <c r="H31" s="45">
        <v>0</v>
      </c>
      <c r="I31" s="45">
        <v>5751.18</v>
      </c>
      <c r="J31" s="45">
        <v>0</v>
      </c>
      <c r="K31" s="45">
        <v>601.20000000000005</v>
      </c>
      <c r="L31" s="45">
        <v>698.94</v>
      </c>
      <c r="M31" s="45">
        <v>4683.71</v>
      </c>
      <c r="N31" s="45">
        <v>18515.71</v>
      </c>
      <c r="O31" s="45">
        <v>0</v>
      </c>
      <c r="P31" s="45">
        <v>2801.55</v>
      </c>
      <c r="Q31" s="45">
        <v>0</v>
      </c>
      <c r="R31" s="57">
        <v>912.02</v>
      </c>
      <c r="S31" s="57">
        <v>3745.1</v>
      </c>
      <c r="T31" s="57">
        <v>0</v>
      </c>
    </row>
    <row r="32" spans="1:21" s="47" customFormat="1" ht="15.95" customHeight="1" x14ac:dyDescent="0.2">
      <c r="A32" s="26">
        <v>27</v>
      </c>
      <c r="B32" s="22" t="s">
        <v>48</v>
      </c>
      <c r="C32" s="45">
        <f t="shared" si="2"/>
        <v>184805.93999999994</v>
      </c>
      <c r="D32" s="45">
        <v>8971.82</v>
      </c>
      <c r="E32" s="45">
        <v>9954.9800000000032</v>
      </c>
      <c r="F32" s="45">
        <v>0</v>
      </c>
      <c r="G32" s="45">
        <v>5117.9100000000008</v>
      </c>
      <c r="H32" s="45">
        <v>0</v>
      </c>
      <c r="I32" s="45">
        <v>24518.210000000003</v>
      </c>
      <c r="J32" s="45">
        <v>0</v>
      </c>
      <c r="K32" s="45">
        <v>2563.0299999999997</v>
      </c>
      <c r="L32" s="45">
        <v>2979.69</v>
      </c>
      <c r="M32" s="45">
        <v>19967.399999999991</v>
      </c>
      <c r="N32" s="45">
        <v>78935.419999999984</v>
      </c>
      <c r="O32" s="45">
        <v>0</v>
      </c>
      <c r="P32" s="45">
        <v>11943.43</v>
      </c>
      <c r="Q32" s="45">
        <v>0</v>
      </c>
      <c r="R32" s="57">
        <v>3888.11</v>
      </c>
      <c r="S32" s="57">
        <v>15965.939999999997</v>
      </c>
      <c r="T32" s="57">
        <v>0</v>
      </c>
    </row>
    <row r="33" spans="1:21" s="47" customFormat="1" ht="15.95" customHeight="1" x14ac:dyDescent="0.2">
      <c r="A33" s="26">
        <v>28</v>
      </c>
      <c r="B33" s="22" t="s">
        <v>49</v>
      </c>
      <c r="C33" s="45">
        <f t="shared" si="2"/>
        <v>1283632.9100000001</v>
      </c>
      <c r="D33" s="45">
        <v>0</v>
      </c>
      <c r="E33" s="45">
        <v>18691.440000000002</v>
      </c>
      <c r="F33" s="45">
        <v>0</v>
      </c>
      <c r="G33" s="45">
        <v>0</v>
      </c>
      <c r="H33" s="45">
        <v>166219.26999999999</v>
      </c>
      <c r="I33" s="45">
        <v>0</v>
      </c>
      <c r="J33" s="45">
        <v>0</v>
      </c>
      <c r="K33" s="45">
        <v>0</v>
      </c>
      <c r="L33" s="45">
        <v>161245.27999999997</v>
      </c>
      <c r="M33" s="45">
        <v>0</v>
      </c>
      <c r="N33" s="45">
        <v>380494.45000000007</v>
      </c>
      <c r="O33" s="45">
        <v>413626.55000000005</v>
      </c>
      <c r="P33" s="45">
        <v>0</v>
      </c>
      <c r="Q33" s="45">
        <v>135784.53</v>
      </c>
      <c r="R33" s="57">
        <v>0</v>
      </c>
      <c r="S33" s="57">
        <v>0</v>
      </c>
      <c r="T33" s="57">
        <v>7571.39</v>
      </c>
    </row>
    <row r="34" spans="1:21" s="47" customFormat="1" ht="15.95" customHeight="1" x14ac:dyDescent="0.2">
      <c r="A34" s="26">
        <v>29</v>
      </c>
      <c r="B34" s="22" t="s">
        <v>50</v>
      </c>
      <c r="C34" s="45">
        <f>SUM(D34:T34)</f>
        <v>57797.739999999991</v>
      </c>
      <c r="D34" s="45">
        <v>0</v>
      </c>
      <c r="E34" s="45">
        <v>650.29999999999995</v>
      </c>
      <c r="F34" s="45">
        <v>0</v>
      </c>
      <c r="G34" s="45">
        <v>27181.129999999997</v>
      </c>
      <c r="H34" s="45">
        <v>0</v>
      </c>
      <c r="I34" s="45">
        <v>0</v>
      </c>
      <c r="J34" s="45">
        <v>1272.0899999999999</v>
      </c>
      <c r="K34" s="45">
        <v>6477.2</v>
      </c>
      <c r="L34" s="45">
        <v>0</v>
      </c>
      <c r="M34" s="45">
        <v>0</v>
      </c>
      <c r="N34" s="45">
        <v>5364.16</v>
      </c>
      <c r="O34" s="45">
        <v>0</v>
      </c>
      <c r="P34" s="45">
        <v>0</v>
      </c>
      <c r="Q34" s="45">
        <v>0</v>
      </c>
      <c r="R34" s="57">
        <v>0</v>
      </c>
      <c r="S34" s="57">
        <v>16852.86</v>
      </c>
      <c r="T34" s="57">
        <v>0</v>
      </c>
    </row>
    <row r="35" spans="1:21" s="47" customFormat="1" ht="15.95" customHeight="1" x14ac:dyDescent="0.2">
      <c r="A35" s="26">
        <v>30</v>
      </c>
      <c r="B35" s="22" t="s">
        <v>51</v>
      </c>
      <c r="C35" s="45">
        <f t="shared" si="2"/>
        <v>1649172.56</v>
      </c>
      <c r="D35" s="45">
        <v>59186.459999999992</v>
      </c>
      <c r="E35" s="45">
        <v>106255.09999999999</v>
      </c>
      <c r="F35" s="45">
        <v>0</v>
      </c>
      <c r="G35" s="45">
        <v>13591.369999999999</v>
      </c>
      <c r="H35" s="45">
        <v>0</v>
      </c>
      <c r="I35" s="45">
        <v>241512.12999999998</v>
      </c>
      <c r="J35" s="45">
        <v>0</v>
      </c>
      <c r="K35" s="45">
        <v>9863.77</v>
      </c>
      <c r="L35" s="45">
        <v>23490.959999999999</v>
      </c>
      <c r="M35" s="45">
        <v>151368.74000000002</v>
      </c>
      <c r="N35" s="45">
        <v>842667.03000000014</v>
      </c>
      <c r="O35" s="45">
        <v>1550.2200000000003</v>
      </c>
      <c r="P35" s="45">
        <v>111065.89000000001</v>
      </c>
      <c r="Q35" s="45">
        <v>0</v>
      </c>
      <c r="R35" s="57">
        <v>20628.349999999999</v>
      </c>
      <c r="S35" s="45">
        <v>67238.84</v>
      </c>
      <c r="T35" s="45">
        <v>753.7</v>
      </c>
    </row>
    <row r="36" spans="1:21" ht="15.95" customHeight="1" x14ac:dyDescent="0.2">
      <c r="A36" s="8">
        <v>31</v>
      </c>
      <c r="B36" s="24" t="s">
        <v>52</v>
      </c>
      <c r="C36" s="55">
        <f>SUM(D36:T36)</f>
        <v>68782583.960000008</v>
      </c>
      <c r="D36" s="55">
        <f>SUM(D20:D35)</f>
        <v>393772.00000000012</v>
      </c>
      <c r="E36" s="55">
        <f>SUM(E20:E35)</f>
        <v>1522173.2900000005</v>
      </c>
      <c r="F36" s="55">
        <f t="shared" ref="F36:P36" si="3">SUM(F20:F35)</f>
        <v>1147404.45</v>
      </c>
      <c r="G36" s="55">
        <f t="shared" si="3"/>
        <v>2629351.3100000005</v>
      </c>
      <c r="H36" s="55">
        <f t="shared" si="3"/>
        <v>6455303.0699999994</v>
      </c>
      <c r="I36" s="55">
        <f t="shared" si="3"/>
        <v>1500765.9999999998</v>
      </c>
      <c r="J36" s="55">
        <f t="shared" si="3"/>
        <v>114232.68</v>
      </c>
      <c r="K36" s="55">
        <f>SUM(K20:K35)</f>
        <v>519066.73000000004</v>
      </c>
      <c r="L36" s="55">
        <f t="shared" si="3"/>
        <v>1780764.92</v>
      </c>
      <c r="M36" s="55">
        <f t="shared" si="3"/>
        <v>939290.00000000023</v>
      </c>
      <c r="N36" s="55">
        <f t="shared" si="3"/>
        <v>31168950.830000006</v>
      </c>
      <c r="O36" s="55">
        <f t="shared" si="3"/>
        <v>12924996.230000004</v>
      </c>
      <c r="P36" s="55">
        <f t="shared" si="3"/>
        <v>1020450.0000000002</v>
      </c>
      <c r="Q36" s="55">
        <f>SUM(Q20:Q35)</f>
        <v>3468178.7299999995</v>
      </c>
      <c r="R36" s="55">
        <f>SUM(R20:R35)</f>
        <v>211484.92999999996</v>
      </c>
      <c r="S36" s="55">
        <f>SUM(S20:S35)</f>
        <v>2771468.459999999</v>
      </c>
      <c r="T36" s="55">
        <f>SUM(T20:T35)</f>
        <v>214930.33000000002</v>
      </c>
      <c r="U36" s="7"/>
    </row>
    <row r="37" spans="1:21" ht="15.95" customHeight="1" thickBot="1" x14ac:dyDescent="0.25">
      <c r="A37" s="8">
        <v>32</v>
      </c>
      <c r="B37" s="27" t="s">
        <v>53</v>
      </c>
      <c r="C37" s="58">
        <f>SUM(D37:T37)</f>
        <v>72132115.51000002</v>
      </c>
      <c r="D37" s="58">
        <f>D18+D36</f>
        <v>457718.09000000008</v>
      </c>
      <c r="E37" s="58">
        <f>E18+E36</f>
        <v>1680614.9700000004</v>
      </c>
      <c r="F37" s="58">
        <f t="shared" ref="F37:P37" si="4">F18+F36</f>
        <v>1280073.54</v>
      </c>
      <c r="G37" s="58">
        <f t="shared" si="4"/>
        <v>2740894.2700000005</v>
      </c>
      <c r="H37" s="58">
        <f t="shared" si="4"/>
        <v>6621568.7199999997</v>
      </c>
      <c r="I37" s="58">
        <f>I18+I36</f>
        <v>1579718.6699999997</v>
      </c>
      <c r="J37" s="58">
        <f t="shared" si="4"/>
        <v>160866.90999999997</v>
      </c>
      <c r="K37" s="58">
        <f>K18+K36</f>
        <v>547620.85000000009</v>
      </c>
      <c r="L37" s="58">
        <f t="shared" si="4"/>
        <v>1933179.97</v>
      </c>
      <c r="M37" s="58">
        <f t="shared" si="4"/>
        <v>1016273.8300000002</v>
      </c>
      <c r="N37" s="58">
        <f t="shared" si="4"/>
        <v>32556594.910000004</v>
      </c>
      <c r="O37" s="58">
        <f>O18+O36</f>
        <v>13353953.620000005</v>
      </c>
      <c r="P37" s="58">
        <f t="shared" si="4"/>
        <v>1098384.5300000003</v>
      </c>
      <c r="Q37" s="58">
        <f>Q18+Q36</f>
        <v>3716921.7199999997</v>
      </c>
      <c r="R37" s="58">
        <f>R18+R36</f>
        <v>226658.85999999996</v>
      </c>
      <c r="S37" s="58">
        <f>S18+S36</f>
        <v>2908225.5099999988</v>
      </c>
      <c r="T37" s="58">
        <f>T18+T36</f>
        <v>252846.54</v>
      </c>
      <c r="U37" s="7"/>
    </row>
    <row r="38" spans="1:21" ht="19.149999999999999" customHeight="1" thickTop="1" x14ac:dyDescent="0.2">
      <c r="A38" s="8">
        <v>33</v>
      </c>
      <c r="B38" s="28" t="s">
        <v>54</v>
      </c>
      <c r="C38" s="59">
        <f>SUM(D38:T38)</f>
        <v>172311108.84999999</v>
      </c>
      <c r="D38" s="59">
        <f>D12-D37</f>
        <v>3611062.3</v>
      </c>
      <c r="E38" s="59">
        <f>E12-E37</f>
        <v>5167027.1499999994</v>
      </c>
      <c r="F38" s="59">
        <f>F12-F37</f>
        <v>9526984.129999999</v>
      </c>
      <c r="G38" s="59">
        <f t="shared" ref="G38:P38" si="5">G12-G37</f>
        <v>5737352.2999999998</v>
      </c>
      <c r="H38" s="59">
        <f t="shared" si="5"/>
        <v>7490972.1200000001</v>
      </c>
      <c r="I38" s="59">
        <f>I12-I37</f>
        <v>3961283.54</v>
      </c>
      <c r="J38" s="59">
        <f t="shared" si="5"/>
        <v>1774225.5699999998</v>
      </c>
      <c r="K38" s="59">
        <f>K12-K37</f>
        <v>1167288.1799999997</v>
      </c>
      <c r="L38" s="59">
        <f t="shared" si="5"/>
        <v>6387572.6600000001</v>
      </c>
      <c r="M38" s="59">
        <f t="shared" si="5"/>
        <v>4835296.42</v>
      </c>
      <c r="N38" s="59">
        <f t="shared" si="5"/>
        <v>71651480.949999988</v>
      </c>
      <c r="O38" s="59">
        <f>O12-O37</f>
        <v>20781217.179999992</v>
      </c>
      <c r="P38" s="59">
        <f t="shared" si="5"/>
        <v>4297073.8899999997</v>
      </c>
      <c r="Q38" s="59">
        <f>Q12-Q37</f>
        <v>16394658.030000001</v>
      </c>
      <c r="R38" s="59">
        <f>R12-R37</f>
        <v>413653.04000000004</v>
      </c>
      <c r="S38" s="59">
        <f>S12-S37</f>
        <v>7295914.0900000026</v>
      </c>
      <c r="T38" s="59">
        <f>T12-T37</f>
        <v>1818047.2999999998</v>
      </c>
      <c r="U38" s="7"/>
    </row>
    <row r="39" spans="1:21" ht="18" customHeight="1" x14ac:dyDescent="0.2">
      <c r="A39" s="8">
        <v>34</v>
      </c>
      <c r="B39" s="18" t="s">
        <v>78</v>
      </c>
      <c r="C39" s="52"/>
      <c r="D39" s="52"/>
      <c r="E39" s="52"/>
      <c r="F39" s="52"/>
      <c r="G39" s="52"/>
      <c r="H39" s="52"/>
      <c r="I39" s="52"/>
      <c r="J39" s="52"/>
      <c r="K39" s="52"/>
      <c r="L39" s="19"/>
      <c r="M39" s="19"/>
      <c r="N39" s="19"/>
      <c r="O39" s="19"/>
      <c r="P39" s="19"/>
      <c r="Q39" s="19"/>
      <c r="R39" s="19"/>
      <c r="S39" s="19"/>
      <c r="T39" s="19"/>
      <c r="U39" s="7"/>
    </row>
    <row r="40" spans="1:21" ht="18" customHeight="1" x14ac:dyDescent="0.2">
      <c r="A40" s="8">
        <v>35</v>
      </c>
      <c r="B40" s="23" t="s">
        <v>55</v>
      </c>
      <c r="C40" s="60">
        <f>SUM(D40:T40)</f>
        <v>77336811</v>
      </c>
      <c r="D40" s="60">
        <v>139920</v>
      </c>
      <c r="E40" s="60">
        <v>2975400</v>
      </c>
      <c r="F40" s="60">
        <v>4083830</v>
      </c>
      <c r="G40" s="60">
        <v>1492719</v>
      </c>
      <c r="H40" s="60">
        <v>237169</v>
      </c>
      <c r="I40" s="60">
        <v>2920267</v>
      </c>
      <c r="J40" s="60">
        <v>117031</v>
      </c>
      <c r="K40" s="60">
        <v>736591</v>
      </c>
      <c r="L40" s="60">
        <v>1489690</v>
      </c>
      <c r="M40" s="60">
        <v>534994</v>
      </c>
      <c r="N40" s="60">
        <v>36731984</v>
      </c>
      <c r="O40" s="60">
        <v>14538612</v>
      </c>
      <c r="P40" s="60">
        <v>1737861</v>
      </c>
      <c r="Q40" s="60">
        <v>6877448</v>
      </c>
      <c r="R40" s="60">
        <v>210206</v>
      </c>
      <c r="S40" s="60">
        <v>1982828</v>
      </c>
      <c r="T40" s="60">
        <v>530261</v>
      </c>
      <c r="U40" s="7"/>
    </row>
    <row r="41" spans="1:21" ht="15.95" customHeight="1" x14ac:dyDescent="0.2">
      <c r="A41" s="8">
        <v>36</v>
      </c>
      <c r="B41" s="23" t="s">
        <v>56</v>
      </c>
      <c r="C41" s="60">
        <f>SUM(D41:T41)</f>
        <v>3150650</v>
      </c>
      <c r="D41" s="60">
        <v>80702</v>
      </c>
      <c r="E41" s="60">
        <v>125000</v>
      </c>
      <c r="F41" s="60">
        <v>282150</v>
      </c>
      <c r="G41" s="60">
        <v>125000</v>
      </c>
      <c r="H41" s="60">
        <v>165499</v>
      </c>
      <c r="I41" s="60">
        <v>125000</v>
      </c>
      <c r="J41" s="60">
        <v>105735</v>
      </c>
      <c r="K41" s="60">
        <v>125000</v>
      </c>
      <c r="L41" s="60">
        <v>153293</v>
      </c>
      <c r="M41" s="60">
        <v>62500</v>
      </c>
      <c r="N41" s="60">
        <v>956257</v>
      </c>
      <c r="O41" s="60">
        <v>273502</v>
      </c>
      <c r="P41" s="60">
        <v>90980</v>
      </c>
      <c r="Q41" s="60">
        <v>211419</v>
      </c>
      <c r="R41" s="60">
        <v>79837</v>
      </c>
      <c r="S41" s="60">
        <v>168776</v>
      </c>
      <c r="T41" s="60">
        <v>20000</v>
      </c>
      <c r="U41" s="7"/>
    </row>
    <row r="42" spans="1:21" ht="18" customHeight="1" x14ac:dyDescent="0.2">
      <c r="A42" s="8">
        <v>37</v>
      </c>
      <c r="B42" s="29" t="s">
        <v>57</v>
      </c>
      <c r="C42" s="61">
        <f>SUM(D42:T42)</f>
        <v>80487461</v>
      </c>
      <c r="D42" s="61">
        <f t="shared" ref="D42:T42" si="6">SUM(D40:D41)</f>
        <v>220622</v>
      </c>
      <c r="E42" s="61">
        <f t="shared" si="6"/>
        <v>3100400</v>
      </c>
      <c r="F42" s="61">
        <f t="shared" si="6"/>
        <v>4365980</v>
      </c>
      <c r="G42" s="61">
        <f t="shared" si="6"/>
        <v>1617719</v>
      </c>
      <c r="H42" s="61">
        <f t="shared" si="6"/>
        <v>402668</v>
      </c>
      <c r="I42" s="61">
        <f t="shared" si="6"/>
        <v>3045267</v>
      </c>
      <c r="J42" s="61">
        <f t="shared" si="6"/>
        <v>222766</v>
      </c>
      <c r="K42" s="61">
        <f t="shared" si="6"/>
        <v>861591</v>
      </c>
      <c r="L42" s="61">
        <f t="shared" si="6"/>
        <v>1642983</v>
      </c>
      <c r="M42" s="61">
        <f t="shared" si="6"/>
        <v>597494</v>
      </c>
      <c r="N42" s="61">
        <f t="shared" si="6"/>
        <v>37688241</v>
      </c>
      <c r="O42" s="61">
        <f t="shared" si="6"/>
        <v>14812114</v>
      </c>
      <c r="P42" s="61">
        <f t="shared" si="6"/>
        <v>1828841</v>
      </c>
      <c r="Q42" s="61">
        <f t="shared" si="6"/>
        <v>7088867</v>
      </c>
      <c r="R42" s="61">
        <f t="shared" si="6"/>
        <v>290043</v>
      </c>
      <c r="S42" s="61">
        <f t="shared" si="6"/>
        <v>2151604</v>
      </c>
      <c r="T42" s="61">
        <f t="shared" si="6"/>
        <v>550261</v>
      </c>
      <c r="U42" s="7"/>
    </row>
    <row r="43" spans="1:21" ht="18.75" customHeight="1" x14ac:dyDescent="0.2">
      <c r="A43" s="8">
        <v>38</v>
      </c>
      <c r="B43" s="20" t="s">
        <v>58</v>
      </c>
      <c r="C43" s="21"/>
      <c r="D43" s="21"/>
      <c r="E43" s="21"/>
      <c r="F43" s="21"/>
      <c r="G43" s="21"/>
      <c r="H43" s="21"/>
      <c r="I43" s="21"/>
      <c r="J43" s="21"/>
      <c r="K43" s="21"/>
      <c r="L43" s="56"/>
      <c r="M43" s="56"/>
      <c r="N43" s="56"/>
      <c r="O43" s="56"/>
      <c r="P43" s="56"/>
      <c r="Q43" s="56"/>
      <c r="R43" s="56"/>
      <c r="S43" s="56"/>
      <c r="T43" s="56"/>
      <c r="U43" s="7"/>
    </row>
    <row r="44" spans="1:21" ht="18" customHeight="1" x14ac:dyDescent="0.2">
      <c r="A44" s="8">
        <v>39</v>
      </c>
      <c r="B44" s="23" t="s">
        <v>55</v>
      </c>
      <c r="C44" s="60">
        <f>SUM(D44:T44)</f>
        <v>77336811</v>
      </c>
      <c r="D44" s="60">
        <f t="shared" ref="D44:T45" si="7">D40</f>
        <v>139920</v>
      </c>
      <c r="E44" s="60">
        <f t="shared" si="7"/>
        <v>2975400</v>
      </c>
      <c r="F44" s="60">
        <f t="shared" si="7"/>
        <v>4083830</v>
      </c>
      <c r="G44" s="60">
        <f t="shared" si="7"/>
        <v>1492719</v>
      </c>
      <c r="H44" s="60">
        <f t="shared" si="7"/>
        <v>237169</v>
      </c>
      <c r="I44" s="60">
        <f t="shared" si="7"/>
        <v>2920267</v>
      </c>
      <c r="J44" s="60">
        <f>J40</f>
        <v>117031</v>
      </c>
      <c r="K44" s="60">
        <f>K40</f>
        <v>736591</v>
      </c>
      <c r="L44" s="60">
        <f t="shared" si="7"/>
        <v>1489690</v>
      </c>
      <c r="M44" s="60">
        <f t="shared" si="7"/>
        <v>534994</v>
      </c>
      <c r="N44" s="60">
        <f t="shared" si="7"/>
        <v>36731984</v>
      </c>
      <c r="O44" s="60">
        <f t="shared" si="7"/>
        <v>14538612</v>
      </c>
      <c r="P44" s="60">
        <f t="shared" si="7"/>
        <v>1737861</v>
      </c>
      <c r="Q44" s="60">
        <f t="shared" si="7"/>
        <v>6877448</v>
      </c>
      <c r="R44" s="60">
        <f t="shared" si="7"/>
        <v>210206</v>
      </c>
      <c r="S44" s="60">
        <f t="shared" si="7"/>
        <v>1982828</v>
      </c>
      <c r="T44" s="60">
        <f t="shared" si="7"/>
        <v>530261</v>
      </c>
      <c r="U44" s="7"/>
    </row>
    <row r="45" spans="1:21" ht="16.899999999999999" customHeight="1" x14ac:dyDescent="0.2">
      <c r="A45" s="8">
        <v>40</v>
      </c>
      <c r="B45" s="23" t="s">
        <v>59</v>
      </c>
      <c r="C45" s="60">
        <f>SUM(D45:T45)</f>
        <v>3150650</v>
      </c>
      <c r="D45" s="15">
        <f t="shared" si="7"/>
        <v>80702</v>
      </c>
      <c r="E45" s="15">
        <f t="shared" si="7"/>
        <v>125000</v>
      </c>
      <c r="F45" s="15">
        <f t="shared" si="7"/>
        <v>282150</v>
      </c>
      <c r="G45" s="15">
        <f>G41</f>
        <v>125000</v>
      </c>
      <c r="H45" s="15">
        <f>H41</f>
        <v>165499</v>
      </c>
      <c r="I45" s="15">
        <f>I41</f>
        <v>125000</v>
      </c>
      <c r="J45" s="15">
        <f>J41</f>
        <v>105735</v>
      </c>
      <c r="K45" s="11">
        <f>K41</f>
        <v>125000</v>
      </c>
      <c r="L45" s="11">
        <f t="shared" si="7"/>
        <v>153293</v>
      </c>
      <c r="M45" s="15">
        <f t="shared" si="7"/>
        <v>62500</v>
      </c>
      <c r="N45" s="15">
        <f t="shared" si="7"/>
        <v>956257</v>
      </c>
      <c r="O45" s="15">
        <f t="shared" si="7"/>
        <v>273502</v>
      </c>
      <c r="P45" s="15">
        <f t="shared" si="7"/>
        <v>90980</v>
      </c>
      <c r="Q45" s="60">
        <f t="shared" si="7"/>
        <v>211419</v>
      </c>
      <c r="R45" s="60">
        <f t="shared" si="7"/>
        <v>79837</v>
      </c>
      <c r="S45" s="60">
        <f t="shared" si="7"/>
        <v>168776</v>
      </c>
      <c r="T45" s="60">
        <f t="shared" si="7"/>
        <v>20000</v>
      </c>
      <c r="U45" s="7"/>
    </row>
    <row r="46" spans="1:21" ht="16.899999999999999" customHeight="1" x14ac:dyDescent="0.2">
      <c r="A46" s="8">
        <v>41</v>
      </c>
      <c r="B46" s="30" t="s">
        <v>60</v>
      </c>
      <c r="C46" s="62">
        <f>SUM(D46:T46)</f>
        <v>0</v>
      </c>
      <c r="D46" s="63">
        <v>0</v>
      </c>
      <c r="E46" s="63">
        <v>0</v>
      </c>
      <c r="F46" s="63">
        <v>0</v>
      </c>
      <c r="G46" s="63">
        <v>0</v>
      </c>
      <c r="H46" s="63">
        <v>0</v>
      </c>
      <c r="I46" s="63">
        <v>0</v>
      </c>
      <c r="J46" s="63">
        <v>0</v>
      </c>
      <c r="K46" s="64">
        <v>0</v>
      </c>
      <c r="L46" s="63">
        <v>0</v>
      </c>
      <c r="M46" s="63">
        <v>0</v>
      </c>
      <c r="N46" s="63">
        <v>0</v>
      </c>
      <c r="O46" s="62">
        <v>0</v>
      </c>
      <c r="P46" s="63">
        <v>0</v>
      </c>
      <c r="Q46" s="63">
        <v>0</v>
      </c>
      <c r="R46" s="63">
        <v>0</v>
      </c>
      <c r="S46" s="63">
        <v>0</v>
      </c>
      <c r="T46" s="63">
        <v>0</v>
      </c>
      <c r="U46" s="7"/>
    </row>
    <row r="47" spans="1:21" ht="20.100000000000001" customHeight="1" thickBot="1" x14ac:dyDescent="0.25">
      <c r="A47" s="8">
        <v>42</v>
      </c>
      <c r="B47" s="31" t="s">
        <v>61</v>
      </c>
      <c r="C47" s="65">
        <f>SUM(D47:T47)</f>
        <v>80487461</v>
      </c>
      <c r="D47" s="65">
        <f>SUM(D44:D46)</f>
        <v>220622</v>
      </c>
      <c r="E47" s="65">
        <f t="shared" ref="E47:S47" si="8">SUM(E44:E46)</f>
        <v>3100400</v>
      </c>
      <c r="F47" s="65">
        <f>SUM(F44:F46)</f>
        <v>4365980</v>
      </c>
      <c r="G47" s="65">
        <f t="shared" si="8"/>
        <v>1617719</v>
      </c>
      <c r="H47" s="65">
        <f>SUM(H44:H46)</f>
        <v>402668</v>
      </c>
      <c r="I47" s="65">
        <f t="shared" si="8"/>
        <v>3045267</v>
      </c>
      <c r="J47" s="65">
        <f t="shared" si="8"/>
        <v>222766</v>
      </c>
      <c r="K47" s="65">
        <f>SUM(K44:K46)</f>
        <v>861591</v>
      </c>
      <c r="L47" s="65">
        <f t="shared" si="8"/>
        <v>1642983</v>
      </c>
      <c r="M47" s="65">
        <f t="shared" si="8"/>
        <v>597494</v>
      </c>
      <c r="N47" s="65">
        <f t="shared" si="8"/>
        <v>37688241</v>
      </c>
      <c r="O47" s="65">
        <f t="shared" si="8"/>
        <v>14812114</v>
      </c>
      <c r="P47" s="65">
        <f t="shared" si="8"/>
        <v>1828841</v>
      </c>
      <c r="Q47" s="65">
        <f t="shared" si="8"/>
        <v>7088867</v>
      </c>
      <c r="R47" s="65">
        <f t="shared" si="8"/>
        <v>290043</v>
      </c>
      <c r="S47" s="65">
        <f t="shared" si="8"/>
        <v>2151604</v>
      </c>
      <c r="T47" s="65">
        <f>SUM(T44:T46)</f>
        <v>550261</v>
      </c>
      <c r="U47" s="7"/>
    </row>
    <row r="48" spans="1:21" ht="18.600000000000001" customHeight="1" thickTop="1" x14ac:dyDescent="0.2">
      <c r="A48" s="8">
        <v>43</v>
      </c>
      <c r="B48" s="32" t="s">
        <v>62</v>
      </c>
      <c r="C48" s="33">
        <f t="shared" ref="C48" si="9">SUM(D48:T48)</f>
        <v>0</v>
      </c>
      <c r="D48" s="33">
        <v>0</v>
      </c>
      <c r="E48" s="33">
        <v>0</v>
      </c>
      <c r="F48" s="33">
        <v>0</v>
      </c>
      <c r="G48" s="33">
        <v>0</v>
      </c>
      <c r="H48" s="33">
        <v>0</v>
      </c>
      <c r="I48" s="33">
        <v>0</v>
      </c>
      <c r="J48" s="33">
        <v>0</v>
      </c>
      <c r="K48" s="33">
        <v>0</v>
      </c>
      <c r="L48" s="33">
        <v>0</v>
      </c>
      <c r="M48" s="33">
        <v>0</v>
      </c>
      <c r="N48" s="33">
        <v>0</v>
      </c>
      <c r="O48" s="33">
        <v>0</v>
      </c>
      <c r="P48" s="33">
        <v>0</v>
      </c>
      <c r="Q48" s="33">
        <v>0</v>
      </c>
      <c r="R48" s="33">
        <v>0</v>
      </c>
      <c r="S48" s="33">
        <v>0</v>
      </c>
      <c r="T48" s="33">
        <v>0</v>
      </c>
      <c r="U48" s="7"/>
    </row>
    <row r="49" spans="1:21" ht="19.149999999999999" customHeight="1" x14ac:dyDescent="0.2">
      <c r="A49" s="8">
        <v>44</v>
      </c>
      <c r="B49" s="34" t="s">
        <v>82</v>
      </c>
      <c r="C49" s="66">
        <f>SUM(D49:T49)</f>
        <v>91823647.849999994</v>
      </c>
      <c r="D49" s="66">
        <f>D38-D47-D48</f>
        <v>3390440.3</v>
      </c>
      <c r="E49" s="66">
        <f>E38-E47-E48</f>
        <v>2066627.1499999994</v>
      </c>
      <c r="F49" s="66">
        <f>F38-F47-F48</f>
        <v>5161004.129999999</v>
      </c>
      <c r="G49" s="66">
        <f t="shared" ref="G49:J49" si="10">G38-G47-G48</f>
        <v>4119633.3</v>
      </c>
      <c r="H49" s="66">
        <f t="shared" si="10"/>
        <v>7088304.1200000001</v>
      </c>
      <c r="I49" s="66">
        <f t="shared" si="10"/>
        <v>916016.54</v>
      </c>
      <c r="J49" s="66">
        <f t="shared" si="10"/>
        <v>1551459.5699999998</v>
      </c>
      <c r="K49" s="66">
        <f>K38-K47-K48</f>
        <v>305697.1799999997</v>
      </c>
      <c r="L49" s="66">
        <f t="shared" ref="L49:Q49" si="11">L38-L47-L48</f>
        <v>4744589.66</v>
      </c>
      <c r="M49" s="66">
        <f t="shared" si="11"/>
        <v>4237802.42</v>
      </c>
      <c r="N49" s="66">
        <f t="shared" si="11"/>
        <v>33963239.949999988</v>
      </c>
      <c r="O49" s="66">
        <f t="shared" si="11"/>
        <v>5969103.1799999923</v>
      </c>
      <c r="P49" s="66">
        <f t="shared" si="11"/>
        <v>2468232.8899999997</v>
      </c>
      <c r="Q49" s="66">
        <f t="shared" si="11"/>
        <v>9305791.0300000012</v>
      </c>
      <c r="R49" s="66">
        <f>R38-R47-R48</f>
        <v>123610.04000000004</v>
      </c>
      <c r="S49" s="66">
        <f>S38-S47-S48</f>
        <v>5144310.0900000026</v>
      </c>
      <c r="T49" s="66">
        <f>T38-T47-T48</f>
        <v>1267786.2999999998</v>
      </c>
      <c r="U49" s="7"/>
    </row>
    <row r="50" spans="1:21" ht="15.6" customHeight="1" x14ac:dyDescent="0.2">
      <c r="A50" s="8">
        <v>45</v>
      </c>
      <c r="B50" s="18" t="s">
        <v>63</v>
      </c>
      <c r="C50" s="52"/>
      <c r="D50" s="52"/>
      <c r="E50" s="52"/>
      <c r="F50" s="52"/>
      <c r="G50" s="52"/>
      <c r="H50" s="52"/>
      <c r="I50" s="52"/>
      <c r="J50" s="52"/>
      <c r="K50" s="52"/>
      <c r="L50" s="19"/>
      <c r="M50" s="19"/>
      <c r="N50" s="19"/>
      <c r="O50" s="19"/>
      <c r="P50" s="19"/>
      <c r="Q50" s="19"/>
      <c r="R50" s="19"/>
      <c r="S50" s="19"/>
      <c r="T50" s="19"/>
      <c r="U50" s="7"/>
    </row>
    <row r="51" spans="1:21" ht="15.95" customHeight="1" x14ac:dyDescent="0.2">
      <c r="A51" s="8">
        <v>46</v>
      </c>
      <c r="B51" s="35" t="s">
        <v>64</v>
      </c>
      <c r="C51" s="45">
        <f t="shared" ref="C51:C60" si="12">SUM(D51:T51)</f>
        <v>15192651.910000002</v>
      </c>
      <c r="D51" s="45">
        <v>654286.88</v>
      </c>
      <c r="E51" s="45">
        <v>305289.34000000003</v>
      </c>
      <c r="F51" s="45">
        <v>0</v>
      </c>
      <c r="G51" s="45">
        <v>478000.7</v>
      </c>
      <c r="H51" s="45">
        <v>1195407.3</v>
      </c>
      <c r="I51" s="45">
        <v>190564.59</v>
      </c>
      <c r="J51" s="45">
        <v>174767.9</v>
      </c>
      <c r="K51" s="45">
        <v>51273.11</v>
      </c>
      <c r="L51" s="45">
        <v>1019027.1</v>
      </c>
      <c r="M51" s="45">
        <v>839573.45</v>
      </c>
      <c r="N51" s="45">
        <v>6167116.8500000006</v>
      </c>
      <c r="O51" s="45">
        <v>517421.88</v>
      </c>
      <c r="P51" s="45">
        <v>498685.21</v>
      </c>
      <c r="Q51" s="45">
        <v>2168756.38</v>
      </c>
      <c r="R51" s="45">
        <v>21415.22</v>
      </c>
      <c r="S51" s="45">
        <v>836355.9</v>
      </c>
      <c r="T51" s="45">
        <v>74710.100000000006</v>
      </c>
      <c r="U51" s="7"/>
    </row>
    <row r="52" spans="1:21" ht="15.95" customHeight="1" x14ac:dyDescent="0.2">
      <c r="A52" s="8">
        <v>47</v>
      </c>
      <c r="B52" s="35" t="s">
        <v>65</v>
      </c>
      <c r="C52" s="45">
        <f t="shared" si="12"/>
        <v>8494725.9000000004</v>
      </c>
      <c r="D52" s="45">
        <v>534340.14</v>
      </c>
      <c r="E52" s="45">
        <v>329852.69</v>
      </c>
      <c r="F52" s="45">
        <v>0</v>
      </c>
      <c r="G52" s="45">
        <v>161230.46999999997</v>
      </c>
      <c r="H52" s="45">
        <v>263861.55</v>
      </c>
      <c r="I52" s="45">
        <v>132544.12</v>
      </c>
      <c r="J52" s="45">
        <v>239413.21000000002</v>
      </c>
      <c r="K52" s="45">
        <v>755.32</v>
      </c>
      <c r="L52" s="45">
        <v>76150.84</v>
      </c>
      <c r="M52" s="45">
        <v>587625.84</v>
      </c>
      <c r="N52" s="45">
        <v>4249047.8899999997</v>
      </c>
      <c r="O52" s="45">
        <v>265539.8</v>
      </c>
      <c r="P52" s="45">
        <v>402503.57999999996</v>
      </c>
      <c r="Q52" s="45">
        <v>499698.74</v>
      </c>
      <c r="R52" s="45">
        <v>19852.909999999996</v>
      </c>
      <c r="S52" s="45">
        <v>562886.92000000004</v>
      </c>
      <c r="T52" s="45">
        <v>169421.88</v>
      </c>
      <c r="U52" s="7"/>
    </row>
    <row r="53" spans="1:21" ht="15.95" customHeight="1" x14ac:dyDescent="0.2">
      <c r="A53" s="8">
        <v>48</v>
      </c>
      <c r="B53" s="35" t="s">
        <v>66</v>
      </c>
      <c r="C53" s="45">
        <f t="shared" si="12"/>
        <v>2278729.4699999997</v>
      </c>
      <c r="D53" s="45">
        <v>126874.65999999997</v>
      </c>
      <c r="E53" s="45">
        <v>12512.449999999999</v>
      </c>
      <c r="F53" s="45">
        <v>0</v>
      </c>
      <c r="G53" s="45">
        <v>151942.91999999998</v>
      </c>
      <c r="H53" s="45">
        <v>268976.88</v>
      </c>
      <c r="I53" s="45">
        <v>15.53</v>
      </c>
      <c r="J53" s="45">
        <v>29434.340000000004</v>
      </c>
      <c r="K53" s="45">
        <v>6713.88</v>
      </c>
      <c r="L53" s="45">
        <v>22340.41</v>
      </c>
      <c r="M53" s="45">
        <v>86404.42</v>
      </c>
      <c r="N53" s="45">
        <v>54007.13</v>
      </c>
      <c r="O53" s="45">
        <v>820365.45</v>
      </c>
      <c r="P53" s="45">
        <v>77257.3</v>
      </c>
      <c r="Q53" s="45">
        <v>305444.8</v>
      </c>
      <c r="R53" s="45">
        <v>3396.49</v>
      </c>
      <c r="S53" s="45">
        <v>158661.95000000001</v>
      </c>
      <c r="T53" s="45">
        <v>154380.85999999999</v>
      </c>
      <c r="U53" s="7"/>
    </row>
    <row r="54" spans="1:21" ht="15.95" customHeight="1" x14ac:dyDescent="0.2">
      <c r="A54" s="8">
        <v>49</v>
      </c>
      <c r="B54" s="35" t="s">
        <v>67</v>
      </c>
      <c r="C54" s="45">
        <f t="shared" si="12"/>
        <v>44716483.669999994</v>
      </c>
      <c r="D54" s="45">
        <v>1155582.05</v>
      </c>
      <c r="E54" s="45">
        <v>973986.67999999993</v>
      </c>
      <c r="F54" s="45">
        <v>5161004.13</v>
      </c>
      <c r="G54" s="45">
        <v>2222993.3199999998</v>
      </c>
      <c r="H54" s="45">
        <v>3155590.36</v>
      </c>
      <c r="I54" s="45">
        <v>398818.30000000005</v>
      </c>
      <c r="J54" s="45">
        <v>740700.21</v>
      </c>
      <c r="K54" s="45">
        <v>170890.03</v>
      </c>
      <c r="L54" s="45">
        <v>2629101.81</v>
      </c>
      <c r="M54" s="45">
        <v>1624992.61</v>
      </c>
      <c r="N54" s="45">
        <v>15712167.610000001</v>
      </c>
      <c r="O54" s="45">
        <v>2715781.41</v>
      </c>
      <c r="P54" s="45">
        <v>1033656.11</v>
      </c>
      <c r="Q54" s="45">
        <v>4191233.71</v>
      </c>
      <c r="R54" s="45">
        <v>47538.61</v>
      </c>
      <c r="S54" s="45">
        <v>2200961.2199999997</v>
      </c>
      <c r="T54" s="45">
        <v>581485.5</v>
      </c>
      <c r="U54" s="7"/>
    </row>
    <row r="55" spans="1:21" ht="15.95" customHeight="1" x14ac:dyDescent="0.2">
      <c r="A55" s="8">
        <v>50</v>
      </c>
      <c r="B55" s="35" t="s">
        <v>68</v>
      </c>
      <c r="C55" s="45">
        <f t="shared" si="12"/>
        <v>6258070.1300000008</v>
      </c>
      <c r="D55" s="45">
        <v>317451.03000000003</v>
      </c>
      <c r="E55" s="45">
        <v>102827.31</v>
      </c>
      <c r="F55" s="45">
        <v>0</v>
      </c>
      <c r="G55" s="45">
        <v>439024.08</v>
      </c>
      <c r="H55" s="45">
        <v>509940.24</v>
      </c>
      <c r="I55" s="45">
        <v>38790.629999999997</v>
      </c>
      <c r="J55" s="45">
        <v>142507.65</v>
      </c>
      <c r="K55" s="45">
        <v>32351.17</v>
      </c>
      <c r="L55" s="45">
        <v>234234.53</v>
      </c>
      <c r="M55" s="45">
        <v>348720.51</v>
      </c>
      <c r="N55" s="45">
        <v>2252603.42</v>
      </c>
      <c r="O55" s="45">
        <v>465662.29</v>
      </c>
      <c r="P55" s="45">
        <v>166324.41</v>
      </c>
      <c r="Q55" s="45">
        <v>719321.36</v>
      </c>
      <c r="R55" s="45">
        <v>12279.28</v>
      </c>
      <c r="S55" s="45">
        <v>374383.93</v>
      </c>
      <c r="T55" s="45">
        <v>101648.29</v>
      </c>
      <c r="U55" s="7"/>
    </row>
    <row r="56" spans="1:21" ht="15.95" customHeight="1" x14ac:dyDescent="0.2">
      <c r="A56" s="8">
        <v>51</v>
      </c>
      <c r="B56" s="23" t="s">
        <v>69</v>
      </c>
      <c r="C56" s="45">
        <f t="shared" si="12"/>
        <v>1670706.75</v>
      </c>
      <c r="D56" s="45">
        <v>95597.38</v>
      </c>
      <c r="E56" s="45">
        <v>35446.370000000003</v>
      </c>
      <c r="F56" s="45">
        <v>0</v>
      </c>
      <c r="G56" s="45">
        <v>68811.39</v>
      </c>
      <c r="H56" s="45">
        <v>143686.41</v>
      </c>
      <c r="I56" s="45">
        <v>17294</v>
      </c>
      <c r="J56" s="45">
        <v>21726.25</v>
      </c>
      <c r="K56" s="45">
        <v>6988.81</v>
      </c>
      <c r="L56" s="45">
        <v>10783.56</v>
      </c>
      <c r="M56" s="45">
        <v>105103.47</v>
      </c>
      <c r="N56" s="45">
        <v>559137.64</v>
      </c>
      <c r="O56" s="45">
        <v>204157.48</v>
      </c>
      <c r="P56" s="45">
        <v>35154.160000000003</v>
      </c>
      <c r="Q56" s="45">
        <v>180694.77</v>
      </c>
      <c r="R56" s="45">
        <v>3611.57</v>
      </c>
      <c r="S56" s="45">
        <v>162335.42000000001</v>
      </c>
      <c r="T56" s="45">
        <v>20178.07</v>
      </c>
      <c r="U56" s="7"/>
    </row>
    <row r="57" spans="1:21" ht="16.5" customHeight="1" x14ac:dyDescent="0.2">
      <c r="A57" s="8">
        <v>52</v>
      </c>
      <c r="B57" s="23" t="s">
        <v>70</v>
      </c>
      <c r="C57" s="45">
        <f t="shared" si="12"/>
        <v>13212280.019999998</v>
      </c>
      <c r="D57" s="45">
        <v>506308.16</v>
      </c>
      <c r="E57" s="45">
        <v>306712.31</v>
      </c>
      <c r="F57" s="45">
        <v>0</v>
      </c>
      <c r="G57" s="45">
        <v>597630.42000000004</v>
      </c>
      <c r="H57" s="45">
        <v>1550841.38</v>
      </c>
      <c r="I57" s="45">
        <v>137989.37</v>
      </c>
      <c r="J57" s="45">
        <v>202910.01</v>
      </c>
      <c r="K57" s="45">
        <v>36724.86</v>
      </c>
      <c r="L57" s="45">
        <v>752951.41</v>
      </c>
      <c r="M57" s="45">
        <v>645382.12</v>
      </c>
      <c r="N57" s="45">
        <v>4969159.41</v>
      </c>
      <c r="O57" s="45">
        <v>980174.87</v>
      </c>
      <c r="P57" s="45">
        <v>254652.12</v>
      </c>
      <c r="Q57" s="45">
        <v>1240641.27</v>
      </c>
      <c r="R57" s="45">
        <v>15515.96</v>
      </c>
      <c r="S57" s="45">
        <v>848724.75</v>
      </c>
      <c r="T57" s="45">
        <v>165961.60000000001</v>
      </c>
      <c r="U57" s="7"/>
    </row>
    <row r="58" spans="1:21" x14ac:dyDescent="0.2">
      <c r="A58" s="8">
        <v>53</v>
      </c>
      <c r="B58" s="36" t="s">
        <v>71</v>
      </c>
      <c r="C58" s="45">
        <f t="shared" si="12"/>
        <v>0</v>
      </c>
      <c r="D58" s="45"/>
      <c r="E58" s="45"/>
      <c r="F58" s="45"/>
      <c r="G58" s="45"/>
      <c r="H58" s="45"/>
      <c r="I58" s="45"/>
      <c r="J58" s="45"/>
      <c r="K58" s="45"/>
      <c r="L58" s="45"/>
      <c r="M58" s="45"/>
      <c r="N58" s="45"/>
      <c r="O58" s="45"/>
      <c r="P58" s="45"/>
      <c r="Q58" s="45"/>
      <c r="R58" s="45"/>
      <c r="S58" s="45"/>
      <c r="T58" s="45"/>
      <c r="U58" s="7"/>
    </row>
    <row r="59" spans="1:21" x14ac:dyDescent="0.2">
      <c r="A59" s="8">
        <v>54</v>
      </c>
      <c r="B59" s="36" t="s">
        <v>72</v>
      </c>
      <c r="C59" s="45">
        <f t="shared" si="12"/>
        <v>0</v>
      </c>
      <c r="D59" s="45"/>
      <c r="E59" s="45"/>
      <c r="F59" s="45"/>
      <c r="G59" s="45"/>
      <c r="H59" s="45"/>
      <c r="I59" s="45"/>
      <c r="J59" s="45"/>
      <c r="K59" s="45"/>
      <c r="L59" s="45"/>
      <c r="M59" s="45"/>
      <c r="N59" s="45"/>
      <c r="O59" s="45"/>
      <c r="P59" s="45"/>
      <c r="Q59" s="45"/>
      <c r="R59" s="45"/>
      <c r="S59" s="45"/>
      <c r="T59" s="45"/>
      <c r="U59" s="7"/>
    </row>
    <row r="60" spans="1:21" x14ac:dyDescent="0.2">
      <c r="A60" s="8">
        <v>55</v>
      </c>
      <c r="B60" s="36" t="s">
        <v>73</v>
      </c>
      <c r="C60" s="45">
        <f t="shared" si="12"/>
        <v>0</v>
      </c>
      <c r="D60" s="45"/>
      <c r="E60" s="45"/>
      <c r="F60" s="45"/>
      <c r="G60" s="45"/>
      <c r="H60" s="45"/>
      <c r="I60" s="45"/>
      <c r="J60" s="45"/>
      <c r="K60" s="45"/>
      <c r="L60" s="45"/>
      <c r="M60" s="45"/>
      <c r="N60" s="45"/>
      <c r="O60" s="45"/>
      <c r="P60" s="45"/>
      <c r="Q60" s="45"/>
      <c r="R60" s="45"/>
      <c r="S60" s="45"/>
      <c r="T60" s="45"/>
      <c r="U60" s="7"/>
    </row>
    <row r="61" spans="1:21" ht="30.6" customHeight="1" thickBot="1" x14ac:dyDescent="0.25">
      <c r="A61" s="8">
        <v>56</v>
      </c>
      <c r="B61" s="37" t="s">
        <v>74</v>
      </c>
      <c r="C61" s="67">
        <f>SUM(D61:T61)</f>
        <v>91823647.850000009</v>
      </c>
      <c r="D61" s="67">
        <f>SUM(D51:D57)</f>
        <v>3390440.3</v>
      </c>
      <c r="E61" s="67">
        <f>SUM(E51:E57)</f>
        <v>2066627.1500000001</v>
      </c>
      <c r="F61" s="67">
        <f>SUM(F51:F57)</f>
        <v>5161004.13</v>
      </c>
      <c r="G61" s="67">
        <f t="shared" ref="G61:T61" si="13">SUM(G51:G57)</f>
        <v>4119633.3</v>
      </c>
      <c r="H61" s="67">
        <f t="shared" si="13"/>
        <v>7088304.1200000001</v>
      </c>
      <c r="I61" s="67">
        <f t="shared" si="13"/>
        <v>916016.54</v>
      </c>
      <c r="J61" s="67">
        <f>SUM(J51:J57)</f>
        <v>1551459.5699999998</v>
      </c>
      <c r="K61" s="67">
        <f>SUM(K51:K57)</f>
        <v>305697.18</v>
      </c>
      <c r="L61" s="67">
        <f>SUM(L51:L57)</f>
        <v>4744589.66</v>
      </c>
      <c r="M61" s="67">
        <f>SUM(M51:M57)</f>
        <v>4237802.42</v>
      </c>
      <c r="N61" s="67">
        <f t="shared" si="13"/>
        <v>33963239.950000003</v>
      </c>
      <c r="O61" s="67">
        <f t="shared" si="13"/>
        <v>5969103.1800000006</v>
      </c>
      <c r="P61" s="67">
        <f t="shared" si="13"/>
        <v>2468232.8900000006</v>
      </c>
      <c r="Q61" s="67">
        <f t="shared" si="13"/>
        <v>9305791.0299999993</v>
      </c>
      <c r="R61" s="67">
        <f>SUM(R51:R57)</f>
        <v>123610.04000000001</v>
      </c>
      <c r="S61" s="67">
        <f t="shared" si="13"/>
        <v>5144310.09</v>
      </c>
      <c r="T61" s="67">
        <f t="shared" si="13"/>
        <v>1267786.3</v>
      </c>
      <c r="U61" s="7"/>
    </row>
    <row r="62" spans="1:21" ht="15.95" customHeight="1" thickTop="1" x14ac:dyDescent="0.2">
      <c r="A62" s="8">
        <v>57</v>
      </c>
      <c r="B62" s="23" t="s">
        <v>75</v>
      </c>
      <c r="C62" s="68">
        <f>SUM(D62:T62)</f>
        <v>65857540.57</v>
      </c>
      <c r="D62" s="68">
        <f>SUM(D54:D57)</f>
        <v>2074938.6199999999</v>
      </c>
      <c r="E62" s="68">
        <f t="shared" ref="E62:O62" si="14">SUM(E54:E57)</f>
        <v>1418972.6700000002</v>
      </c>
      <c r="F62" s="68">
        <f t="shared" si="14"/>
        <v>5161004.13</v>
      </c>
      <c r="G62" s="68">
        <f t="shared" si="14"/>
        <v>3328459.21</v>
      </c>
      <c r="H62" s="68">
        <f t="shared" si="14"/>
        <v>5360058.3899999997</v>
      </c>
      <c r="I62" s="68">
        <f t="shared" si="14"/>
        <v>592892.30000000005</v>
      </c>
      <c r="J62" s="68">
        <f t="shared" si="14"/>
        <v>1107844.1200000001</v>
      </c>
      <c r="K62" s="68">
        <f t="shared" si="14"/>
        <v>246954.87</v>
      </c>
      <c r="L62" s="68">
        <f t="shared" si="14"/>
        <v>3627071.31</v>
      </c>
      <c r="M62" s="68">
        <f t="shared" si="14"/>
        <v>2724198.71</v>
      </c>
      <c r="N62" s="68">
        <f t="shared" si="14"/>
        <v>23493068.080000002</v>
      </c>
      <c r="O62" s="68">
        <f t="shared" si="14"/>
        <v>4365776.05</v>
      </c>
      <c r="P62" s="68">
        <f>SUM(P54:P57)</f>
        <v>1489786.7999999998</v>
      </c>
      <c r="Q62" s="68">
        <f>SUM(Q54:Q57)</f>
        <v>6331891.1099999994</v>
      </c>
      <c r="R62" s="68">
        <f>SUM(R54:R57)</f>
        <v>78945.42</v>
      </c>
      <c r="S62" s="68">
        <f>SUM(S54:S57)</f>
        <v>3586405.32</v>
      </c>
      <c r="T62" s="68">
        <f>SUM(T54:T57)</f>
        <v>869273.46</v>
      </c>
      <c r="U62" s="7"/>
    </row>
    <row r="63" spans="1:21" ht="15.95" customHeight="1" x14ac:dyDescent="0.2">
      <c r="A63" s="8">
        <v>58</v>
      </c>
      <c r="B63" s="38" t="s">
        <v>76</v>
      </c>
      <c r="C63" s="39">
        <f>C62/C61</f>
        <v>0.71721764612948768</v>
      </c>
      <c r="D63" s="39">
        <f>D62/D61</f>
        <v>0.61199680171333504</v>
      </c>
      <c r="E63" s="39">
        <f>E62/E61</f>
        <v>0.686612807733606</v>
      </c>
      <c r="F63" s="39">
        <f t="shared" ref="F63:S63" si="15">F62/F61</f>
        <v>1</v>
      </c>
      <c r="G63" s="39">
        <f t="shared" si="15"/>
        <v>0.80795036053330282</v>
      </c>
      <c r="H63" s="39">
        <f t="shared" si="15"/>
        <v>0.75618346776012757</v>
      </c>
      <c r="I63" s="39">
        <f t="shared" si="15"/>
        <v>0.64725064898937312</v>
      </c>
      <c r="J63" s="39">
        <f t="shared" si="15"/>
        <v>0.71406573617641889</v>
      </c>
      <c r="K63" s="39">
        <f t="shared" si="15"/>
        <v>0.80784150511300101</v>
      </c>
      <c r="L63" s="39">
        <f t="shared" si="15"/>
        <v>0.76446469977764109</v>
      </c>
      <c r="M63" s="39">
        <f t="shared" si="15"/>
        <v>0.64283287421408386</v>
      </c>
      <c r="N63" s="39">
        <f t="shared" si="15"/>
        <v>0.6917204634948263</v>
      </c>
      <c r="O63" s="39">
        <f t="shared" si="15"/>
        <v>0.73139564158111925</v>
      </c>
      <c r="P63" s="39">
        <f t="shared" si="15"/>
        <v>0.6035843724617086</v>
      </c>
      <c r="Q63" s="39">
        <f t="shared" si="15"/>
        <v>0.68042481177443759</v>
      </c>
      <c r="R63" s="39">
        <f t="shared" si="15"/>
        <v>0.63866511166892259</v>
      </c>
      <c r="S63" s="39">
        <f t="shared" si="15"/>
        <v>0.69715963020417382</v>
      </c>
      <c r="T63" s="39">
        <f>T62/T61</f>
        <v>0.68566244957845024</v>
      </c>
      <c r="U63" s="7"/>
    </row>
    <row r="64" spans="1:21" ht="41.25" customHeight="1" x14ac:dyDescent="0.2">
      <c r="A64" s="8">
        <v>59</v>
      </c>
      <c r="B64" s="40" t="s">
        <v>77</v>
      </c>
      <c r="C64" s="71" t="s">
        <v>79</v>
      </c>
      <c r="D64" s="71"/>
      <c r="E64" s="71"/>
      <c r="F64" s="71"/>
      <c r="G64" s="71"/>
      <c r="H64" s="71"/>
      <c r="I64" s="71"/>
      <c r="J64" s="71"/>
      <c r="K64" s="71"/>
      <c r="L64" s="71"/>
      <c r="M64" s="41"/>
      <c r="N64" s="41"/>
      <c r="O64" s="41"/>
      <c r="P64" s="41"/>
      <c r="Q64" s="42"/>
      <c r="R64" s="42"/>
      <c r="S64" s="42"/>
      <c r="T64" s="42"/>
      <c r="U64" s="7"/>
    </row>
    <row r="65" spans="1:21" x14ac:dyDescent="0.2">
      <c r="A65" s="1"/>
      <c r="B65" s="43"/>
      <c r="C65" s="44"/>
      <c r="D65" s="44"/>
      <c r="E65" s="44"/>
      <c r="F65" s="45"/>
      <c r="G65" s="45"/>
      <c r="H65" s="45"/>
      <c r="I65" s="45"/>
      <c r="J65" s="45"/>
      <c r="K65" s="45"/>
      <c r="L65" s="45"/>
      <c r="M65" s="45"/>
      <c r="N65" s="45"/>
      <c r="O65" s="45"/>
      <c r="P65" s="45"/>
      <c r="Q65" s="45"/>
      <c r="R65" s="45"/>
      <c r="S65" s="45"/>
      <c r="T65" s="45"/>
      <c r="U65" s="7"/>
    </row>
    <row r="66" spans="1:21" x14ac:dyDescent="0.2">
      <c r="A66" s="1"/>
      <c r="B66" s="46"/>
      <c r="C66" s="48"/>
      <c r="D66" s="11"/>
      <c r="E66" s="11"/>
      <c r="F66" s="11"/>
      <c r="G66" s="11"/>
      <c r="H66" s="11"/>
      <c r="I66" s="11"/>
      <c r="J66" s="11"/>
      <c r="K66" s="11"/>
      <c r="L66" s="11"/>
      <c r="M66" s="11"/>
      <c r="N66" s="11"/>
      <c r="O66" s="11"/>
      <c r="P66" s="11"/>
      <c r="Q66" s="11"/>
      <c r="R66" s="11"/>
      <c r="S66" s="11"/>
      <c r="T66" s="11"/>
    </row>
    <row r="67" spans="1:21" x14ac:dyDescent="0.2">
      <c r="A67" s="1"/>
      <c r="B67" s="46"/>
      <c r="C67" s="48"/>
      <c r="D67" s="11"/>
      <c r="E67" s="11"/>
      <c r="F67" s="11"/>
      <c r="G67" s="11"/>
      <c r="H67" s="11"/>
      <c r="I67" s="11"/>
      <c r="J67" s="11"/>
      <c r="K67" s="11"/>
      <c r="L67" s="11"/>
      <c r="M67" s="11"/>
      <c r="N67" s="11"/>
      <c r="O67" s="11"/>
      <c r="P67" s="11"/>
      <c r="Q67" s="11"/>
      <c r="R67" s="11"/>
      <c r="S67" s="11"/>
      <c r="T67" s="11"/>
    </row>
    <row r="68" spans="1:21" x14ac:dyDescent="0.2">
      <c r="A68" s="1"/>
      <c r="B68" s="46"/>
      <c r="C68" s="48"/>
      <c r="D68" s="11"/>
      <c r="E68" s="11"/>
      <c r="F68" s="11"/>
      <c r="G68" s="11"/>
      <c r="H68" s="11"/>
      <c r="I68" s="11"/>
      <c r="J68" s="11"/>
      <c r="K68" s="11"/>
      <c r="L68" s="11"/>
      <c r="M68" s="11"/>
      <c r="N68" s="11"/>
      <c r="O68" s="11"/>
      <c r="P68" s="11"/>
      <c r="Q68" s="11"/>
      <c r="R68" s="11"/>
      <c r="S68" s="11"/>
      <c r="T68" s="11"/>
    </row>
    <row r="69" spans="1:21" x14ac:dyDescent="0.2">
      <c r="A69" s="1"/>
      <c r="B69" s="46"/>
      <c r="C69" s="48"/>
      <c r="D69" s="11"/>
      <c r="E69" s="11"/>
      <c r="F69" s="11"/>
      <c r="G69" s="11"/>
      <c r="H69" s="11"/>
      <c r="I69" s="11"/>
      <c r="J69" s="11"/>
      <c r="K69" s="11"/>
      <c r="L69" s="11"/>
      <c r="M69" s="11"/>
      <c r="N69" s="11"/>
      <c r="O69" s="11"/>
      <c r="P69" s="11"/>
      <c r="Q69" s="11"/>
      <c r="R69" s="11"/>
      <c r="S69" s="11"/>
      <c r="T69" s="11"/>
    </row>
    <row r="70" spans="1:21" x14ac:dyDescent="0.2">
      <c r="A70" s="1"/>
      <c r="B70" s="46"/>
      <c r="C70" s="48"/>
      <c r="D70" s="11"/>
      <c r="E70" s="11"/>
      <c r="F70" s="11"/>
      <c r="G70" s="11"/>
      <c r="H70" s="11"/>
      <c r="I70" s="11"/>
      <c r="J70" s="11"/>
      <c r="K70" s="11"/>
      <c r="L70" s="11"/>
      <c r="M70" s="11"/>
      <c r="N70" s="11"/>
      <c r="O70" s="11"/>
      <c r="P70" s="11"/>
      <c r="Q70" s="11"/>
      <c r="R70" s="11"/>
      <c r="S70" s="11"/>
      <c r="T70" s="11"/>
    </row>
    <row r="71" spans="1:21" x14ac:dyDescent="0.2">
      <c r="A71" s="1"/>
      <c r="B71" s="46"/>
      <c r="C71" s="48"/>
      <c r="D71" s="11"/>
      <c r="E71" s="11"/>
      <c r="F71" s="11"/>
      <c r="G71" s="11"/>
      <c r="H71" s="11"/>
      <c r="I71" s="11"/>
      <c r="J71" s="11"/>
      <c r="K71" s="11"/>
      <c r="L71" s="11"/>
      <c r="M71" s="11"/>
      <c r="N71" s="11"/>
      <c r="O71" s="11"/>
      <c r="P71" s="11"/>
      <c r="Q71" s="11"/>
      <c r="R71" s="11"/>
      <c r="S71" s="11"/>
      <c r="T71" s="11"/>
    </row>
    <row r="72" spans="1:21" x14ac:dyDescent="0.2">
      <c r="A72" s="1"/>
      <c r="B72" s="46"/>
      <c r="C72" s="48"/>
      <c r="D72" s="11"/>
      <c r="E72" s="11"/>
      <c r="F72" s="11"/>
      <c r="G72" s="11"/>
      <c r="H72" s="11"/>
      <c r="I72" s="11"/>
      <c r="J72" s="11"/>
      <c r="K72" s="11"/>
      <c r="L72" s="11"/>
      <c r="M72" s="11"/>
      <c r="N72" s="11"/>
      <c r="O72" s="11"/>
      <c r="P72" s="11"/>
      <c r="Q72" s="11"/>
      <c r="R72" s="11"/>
      <c r="S72" s="11"/>
      <c r="T72" s="11"/>
    </row>
    <row r="73" spans="1:21" x14ac:dyDescent="0.2">
      <c r="A73" s="1"/>
      <c r="B73" s="46"/>
      <c r="D73" s="11"/>
      <c r="E73" s="11"/>
      <c r="F73" s="11"/>
      <c r="G73" s="11"/>
      <c r="H73" s="11"/>
      <c r="I73" s="11"/>
      <c r="J73" s="11"/>
      <c r="K73" s="11"/>
      <c r="L73" s="11"/>
      <c r="M73" s="11"/>
      <c r="N73" s="11"/>
      <c r="O73" s="11"/>
      <c r="P73" s="11"/>
      <c r="Q73" s="11"/>
      <c r="R73" s="11"/>
      <c r="S73" s="11"/>
      <c r="T73" s="11"/>
    </row>
    <row r="74" spans="1:21" x14ac:dyDescent="0.2">
      <c r="A74" s="1"/>
      <c r="B74" s="46"/>
      <c r="D74" s="11"/>
      <c r="E74" s="11"/>
      <c r="F74" s="11"/>
      <c r="G74" s="11"/>
      <c r="H74" s="11"/>
      <c r="I74" s="11"/>
      <c r="J74" s="11"/>
      <c r="K74" s="11"/>
      <c r="L74" s="11"/>
      <c r="M74" s="11"/>
      <c r="N74" s="11"/>
      <c r="O74" s="11"/>
      <c r="P74" s="11"/>
      <c r="Q74" s="11"/>
      <c r="R74" s="11"/>
      <c r="S74" s="11"/>
      <c r="T74" s="11"/>
    </row>
    <row r="75" spans="1:21" x14ac:dyDescent="0.2">
      <c r="A75" s="1"/>
      <c r="B75" s="46"/>
      <c r="D75" s="11"/>
      <c r="E75" s="11"/>
      <c r="F75" s="11"/>
      <c r="G75" s="11"/>
      <c r="H75" s="11"/>
      <c r="I75" s="11"/>
      <c r="J75" s="11"/>
      <c r="K75" s="11"/>
      <c r="L75" s="11"/>
      <c r="M75" s="11"/>
      <c r="N75" s="11"/>
      <c r="O75" s="11"/>
      <c r="P75" s="11"/>
      <c r="Q75" s="11"/>
      <c r="R75" s="11"/>
      <c r="S75" s="11"/>
      <c r="T75" s="11"/>
    </row>
    <row r="76" spans="1:21" x14ac:dyDescent="0.2">
      <c r="A76" s="1"/>
      <c r="B76" s="46"/>
      <c r="D76" s="11"/>
      <c r="E76" s="11"/>
      <c r="F76" s="11"/>
      <c r="G76" s="11"/>
      <c r="H76" s="11"/>
      <c r="I76" s="11"/>
      <c r="J76" s="11"/>
      <c r="K76" s="11"/>
      <c r="L76" s="11"/>
      <c r="M76" s="11"/>
      <c r="N76" s="11"/>
      <c r="O76" s="11"/>
      <c r="P76" s="11"/>
      <c r="Q76" s="11"/>
      <c r="R76" s="11"/>
      <c r="S76" s="11"/>
      <c r="T76" s="11"/>
    </row>
  </sheetData>
  <mergeCells count="2">
    <mergeCell ref="A1:T1"/>
    <mergeCell ref="C64:L64"/>
  </mergeCells>
  <printOptions horizontalCentered="1"/>
  <pageMargins left="0" right="0" top="0.5" bottom="0.25" header="0.3" footer="0.25"/>
  <pageSetup paperSize="5" scale="54" fitToWidth="0" orientation="landscape" r:id="rId1"/>
  <headerFooter>
    <oddFooter>&amp;C&amp;8&amp;P of &amp;N&amp;R&amp;8&amp;D &amp;T</oddFooter>
  </headerFooter>
  <colBreaks count="1" manualBreakCount="1">
    <brk id="12" max="6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17-18B</vt:lpstr>
      <vt:lpstr>'ROPS 17-18B'!Print_Area</vt:lpstr>
      <vt:lpstr>'ROPS 17-18B'!Print_Titles</vt:lpstr>
    </vt:vector>
  </TitlesOfParts>
  <Company>The County of San Diego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Liz</dc:creator>
  <cp:lastModifiedBy>Oksana Glukhikh</cp:lastModifiedBy>
  <dcterms:created xsi:type="dcterms:W3CDTF">2016-09-22T16:36:55Z</dcterms:created>
  <dcterms:modified xsi:type="dcterms:W3CDTF">2017-09-27T16:55:31Z</dcterms:modified>
</cp:coreProperties>
</file>