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G3\Finance\Op Plan and ACFR Materials\Budget\26-27 Op Plan\Recommended\Capital\"/>
    </mc:Choice>
  </mc:AlternateContent>
  <xr:revisionPtr revIDLastSave="0" documentId="14_{BC44E45B-B295-4883-9F84-6EA09ED3DCE8}" xr6:coauthVersionLast="47" xr6:coauthVersionMax="47" xr10:uidLastSave="{00000000-0000-0000-0000-000000000000}"/>
  <bookViews>
    <workbookView xWindow="-120" yWindow="-120" windowWidth="29040" windowHeight="15720" xr2:uid="{BE73029D-D0DA-4C94-8490-9D6DFBEAEC0B}"/>
  </bookViews>
  <sheets>
    <sheet name="Final" sheetId="6" r:id="rId1"/>
    <sheet name="GL085" sheetId="5" r:id="rId2"/>
    <sheet name="GL014" sheetId="4" r:id="rId3"/>
    <sheet name="7312M" sheetId="3" r:id="rId4"/>
    <sheet name="Working" sheetId="1" r:id="rId5"/>
    <sheet name="RAW" sheetId="2" r:id="rId6"/>
  </sheets>
  <definedNames>
    <definedName name="_xlnm._FilterDatabase" localSheetId="0" hidden="1">Final!$A$13:$N$131</definedName>
    <definedName name="_xlnm._FilterDatabase" localSheetId="2" hidden="1">'GL014'!$A$10:$J$619</definedName>
    <definedName name="_xlnm._FilterDatabase" localSheetId="1" hidden="1">'GL085'!$A$10:$L$589</definedName>
    <definedName name="_xlnm._FilterDatabase" localSheetId="4" hidden="1">Working!$A$13:$N$260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6" l="1"/>
  <c r="E142" i="6"/>
  <c r="F597" i="5" l="1"/>
  <c r="D595" i="5"/>
  <c r="F144" i="6"/>
  <c r="G599" i="5" s="1"/>
  <c r="F143" i="6"/>
  <c r="G598" i="5" s="1"/>
  <c r="F142" i="6"/>
  <c r="G597" i="5" s="1"/>
  <c r="F140" i="6"/>
  <c r="G595" i="5" s="1"/>
  <c r="F139" i="6"/>
  <c r="G594" i="5" s="1"/>
  <c r="E144" i="6"/>
  <c r="F599" i="5" s="1"/>
  <c r="E143" i="6"/>
  <c r="F598" i="5" s="1"/>
  <c r="E140" i="6"/>
  <c r="F595" i="5" s="1"/>
  <c r="E139" i="6"/>
  <c r="F594" i="5" s="1"/>
  <c r="N110" i="6"/>
  <c r="F141" i="6" s="1"/>
  <c r="G596" i="5" s="1"/>
  <c r="L110" i="6"/>
  <c r="E141" i="6" s="1"/>
  <c r="F596" i="5" s="1"/>
  <c r="E599" i="5"/>
  <c r="E600" i="5" s="1"/>
  <c r="D599" i="5"/>
  <c r="E598" i="5"/>
  <c r="D598" i="5"/>
  <c r="E597" i="5"/>
  <c r="D597" i="5"/>
  <c r="E596" i="5"/>
  <c r="D596" i="5"/>
  <c r="E595" i="5"/>
  <c r="E594" i="5"/>
  <c r="D594" i="5"/>
  <c r="E591" i="5"/>
  <c r="D59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K123" i="5"/>
  <c r="L123" i="5"/>
  <c r="K124" i="5"/>
  <c r="L124" i="5"/>
  <c r="K125" i="5"/>
  <c r="L125" i="5"/>
  <c r="K126" i="5"/>
  <c r="L126" i="5"/>
  <c r="K127" i="5"/>
  <c r="L127" i="5"/>
  <c r="K128" i="5"/>
  <c r="L128" i="5"/>
  <c r="K129" i="5"/>
  <c r="L129" i="5"/>
  <c r="K130" i="5"/>
  <c r="L130" i="5"/>
  <c r="K131" i="5"/>
  <c r="L131" i="5"/>
  <c r="K132" i="5"/>
  <c r="L132" i="5"/>
  <c r="K133" i="5"/>
  <c r="L133" i="5"/>
  <c r="K134" i="5"/>
  <c r="L134" i="5"/>
  <c r="K135" i="5"/>
  <c r="L135" i="5"/>
  <c r="K136" i="5"/>
  <c r="L136" i="5"/>
  <c r="K137" i="5"/>
  <c r="L137" i="5"/>
  <c r="K138" i="5"/>
  <c r="L138" i="5"/>
  <c r="K139" i="5"/>
  <c r="L139" i="5"/>
  <c r="K140" i="5"/>
  <c r="L140" i="5"/>
  <c r="K141" i="5"/>
  <c r="L141" i="5"/>
  <c r="K142" i="5"/>
  <c r="L142" i="5"/>
  <c r="K143" i="5"/>
  <c r="L143" i="5"/>
  <c r="K144" i="5"/>
  <c r="L144" i="5"/>
  <c r="K145" i="5"/>
  <c r="L145" i="5"/>
  <c r="K146" i="5"/>
  <c r="L146" i="5"/>
  <c r="K147" i="5"/>
  <c r="L147" i="5"/>
  <c r="K148" i="5"/>
  <c r="L148" i="5"/>
  <c r="K149" i="5"/>
  <c r="L149" i="5"/>
  <c r="K150" i="5"/>
  <c r="L150" i="5"/>
  <c r="K151" i="5"/>
  <c r="L151" i="5"/>
  <c r="K152" i="5"/>
  <c r="L152" i="5"/>
  <c r="K153" i="5"/>
  <c r="L153" i="5"/>
  <c r="K154" i="5"/>
  <c r="L154" i="5"/>
  <c r="K155" i="5"/>
  <c r="L155" i="5"/>
  <c r="K156" i="5"/>
  <c r="L156" i="5"/>
  <c r="K157" i="5"/>
  <c r="L157" i="5"/>
  <c r="K158" i="5"/>
  <c r="L158" i="5"/>
  <c r="K159" i="5"/>
  <c r="L159" i="5"/>
  <c r="K160" i="5"/>
  <c r="L160" i="5"/>
  <c r="K161" i="5"/>
  <c r="L161" i="5"/>
  <c r="K162" i="5"/>
  <c r="L162" i="5"/>
  <c r="K163" i="5"/>
  <c r="L163" i="5"/>
  <c r="K164" i="5"/>
  <c r="L164" i="5"/>
  <c r="K165" i="5"/>
  <c r="L165" i="5"/>
  <c r="K166" i="5"/>
  <c r="L166" i="5"/>
  <c r="K167" i="5"/>
  <c r="L167" i="5"/>
  <c r="K168" i="5"/>
  <c r="L168" i="5"/>
  <c r="K169" i="5"/>
  <c r="L169" i="5"/>
  <c r="K170" i="5"/>
  <c r="L170" i="5"/>
  <c r="K171" i="5"/>
  <c r="L171" i="5"/>
  <c r="K172" i="5"/>
  <c r="L172" i="5"/>
  <c r="K173" i="5"/>
  <c r="L173" i="5"/>
  <c r="K174" i="5"/>
  <c r="L174" i="5"/>
  <c r="K175" i="5"/>
  <c r="L175" i="5"/>
  <c r="K176" i="5"/>
  <c r="L176" i="5"/>
  <c r="K177" i="5"/>
  <c r="L177" i="5"/>
  <c r="K178" i="5"/>
  <c r="L178" i="5"/>
  <c r="K179" i="5"/>
  <c r="L179" i="5"/>
  <c r="K180" i="5"/>
  <c r="L180" i="5"/>
  <c r="K181" i="5"/>
  <c r="L181" i="5"/>
  <c r="K182" i="5"/>
  <c r="L182" i="5"/>
  <c r="K183" i="5"/>
  <c r="L183" i="5"/>
  <c r="K184" i="5"/>
  <c r="L184" i="5"/>
  <c r="K185" i="5"/>
  <c r="L185" i="5"/>
  <c r="K186" i="5"/>
  <c r="L186" i="5"/>
  <c r="K187" i="5"/>
  <c r="L187" i="5"/>
  <c r="K188" i="5"/>
  <c r="L188" i="5"/>
  <c r="K189" i="5"/>
  <c r="L189" i="5"/>
  <c r="K190" i="5"/>
  <c r="L190" i="5"/>
  <c r="K191" i="5"/>
  <c r="L191" i="5"/>
  <c r="K192" i="5"/>
  <c r="L192" i="5"/>
  <c r="K193" i="5"/>
  <c r="L193" i="5"/>
  <c r="K194" i="5"/>
  <c r="L194" i="5"/>
  <c r="K195" i="5"/>
  <c r="L195" i="5"/>
  <c r="K196" i="5"/>
  <c r="L196" i="5"/>
  <c r="K197" i="5"/>
  <c r="L197" i="5"/>
  <c r="K198" i="5"/>
  <c r="L198" i="5"/>
  <c r="K199" i="5"/>
  <c r="L199" i="5"/>
  <c r="K200" i="5"/>
  <c r="L200" i="5"/>
  <c r="K201" i="5"/>
  <c r="L201" i="5"/>
  <c r="K202" i="5"/>
  <c r="L202" i="5"/>
  <c r="K203" i="5"/>
  <c r="L203" i="5"/>
  <c r="K204" i="5"/>
  <c r="L204" i="5"/>
  <c r="K205" i="5"/>
  <c r="L205" i="5"/>
  <c r="K206" i="5"/>
  <c r="L206" i="5"/>
  <c r="K207" i="5"/>
  <c r="L207" i="5"/>
  <c r="K208" i="5"/>
  <c r="L208" i="5"/>
  <c r="K209" i="5"/>
  <c r="L209" i="5"/>
  <c r="K210" i="5"/>
  <c r="L210" i="5"/>
  <c r="K211" i="5"/>
  <c r="L211" i="5"/>
  <c r="K212" i="5"/>
  <c r="L212" i="5"/>
  <c r="K213" i="5"/>
  <c r="L213" i="5"/>
  <c r="K214" i="5"/>
  <c r="L214" i="5"/>
  <c r="K215" i="5"/>
  <c r="L215" i="5"/>
  <c r="K216" i="5"/>
  <c r="L216" i="5"/>
  <c r="K217" i="5"/>
  <c r="L217" i="5"/>
  <c r="K218" i="5"/>
  <c r="L218" i="5"/>
  <c r="K219" i="5"/>
  <c r="L219" i="5"/>
  <c r="K220" i="5"/>
  <c r="L220" i="5"/>
  <c r="K221" i="5"/>
  <c r="L221" i="5"/>
  <c r="K222" i="5"/>
  <c r="L222" i="5"/>
  <c r="K223" i="5"/>
  <c r="L223" i="5"/>
  <c r="K224" i="5"/>
  <c r="L224" i="5"/>
  <c r="K225" i="5"/>
  <c r="L225" i="5"/>
  <c r="K226" i="5"/>
  <c r="L226" i="5"/>
  <c r="K227" i="5"/>
  <c r="L227" i="5"/>
  <c r="K228" i="5"/>
  <c r="L228" i="5"/>
  <c r="K229" i="5"/>
  <c r="L229" i="5"/>
  <c r="K230" i="5"/>
  <c r="L230" i="5"/>
  <c r="K231" i="5"/>
  <c r="L231" i="5"/>
  <c r="K232" i="5"/>
  <c r="L232" i="5"/>
  <c r="K233" i="5"/>
  <c r="L233" i="5"/>
  <c r="K234" i="5"/>
  <c r="L234" i="5"/>
  <c r="K235" i="5"/>
  <c r="L235" i="5"/>
  <c r="K236" i="5"/>
  <c r="L236" i="5"/>
  <c r="K237" i="5"/>
  <c r="L237" i="5"/>
  <c r="K238" i="5"/>
  <c r="L238" i="5"/>
  <c r="K239" i="5"/>
  <c r="L239" i="5"/>
  <c r="K240" i="5"/>
  <c r="L240" i="5"/>
  <c r="K241" i="5"/>
  <c r="L241" i="5"/>
  <c r="K242" i="5"/>
  <c r="L242" i="5"/>
  <c r="K243" i="5"/>
  <c r="L243" i="5"/>
  <c r="K244" i="5"/>
  <c r="L244" i="5"/>
  <c r="K245" i="5"/>
  <c r="L245" i="5"/>
  <c r="K246" i="5"/>
  <c r="L246" i="5"/>
  <c r="K247" i="5"/>
  <c r="L247" i="5"/>
  <c r="K248" i="5"/>
  <c r="L248" i="5"/>
  <c r="K249" i="5"/>
  <c r="L249" i="5"/>
  <c r="K250" i="5"/>
  <c r="L250" i="5"/>
  <c r="K251" i="5"/>
  <c r="L251" i="5"/>
  <c r="K252" i="5"/>
  <c r="L252" i="5"/>
  <c r="K253" i="5"/>
  <c r="L253" i="5"/>
  <c r="K254" i="5"/>
  <c r="L254" i="5"/>
  <c r="K255" i="5"/>
  <c r="L255" i="5"/>
  <c r="K256" i="5"/>
  <c r="L256" i="5"/>
  <c r="K257" i="5"/>
  <c r="L257" i="5"/>
  <c r="K258" i="5"/>
  <c r="L258" i="5"/>
  <c r="K259" i="5"/>
  <c r="L259" i="5"/>
  <c r="K260" i="5"/>
  <c r="L260" i="5"/>
  <c r="K261" i="5"/>
  <c r="L261" i="5"/>
  <c r="K262" i="5"/>
  <c r="L262" i="5"/>
  <c r="K263" i="5"/>
  <c r="L263" i="5"/>
  <c r="K264" i="5"/>
  <c r="L264" i="5"/>
  <c r="K265" i="5"/>
  <c r="L265" i="5"/>
  <c r="K266" i="5"/>
  <c r="L266" i="5"/>
  <c r="K267" i="5"/>
  <c r="L267" i="5"/>
  <c r="K268" i="5"/>
  <c r="L268" i="5"/>
  <c r="K269" i="5"/>
  <c r="L269" i="5"/>
  <c r="K270" i="5"/>
  <c r="L270" i="5"/>
  <c r="K271" i="5"/>
  <c r="L271" i="5"/>
  <c r="K272" i="5"/>
  <c r="L272" i="5"/>
  <c r="K273" i="5"/>
  <c r="L273" i="5"/>
  <c r="K274" i="5"/>
  <c r="L274" i="5"/>
  <c r="K275" i="5"/>
  <c r="L275" i="5"/>
  <c r="K276" i="5"/>
  <c r="L276" i="5"/>
  <c r="K277" i="5"/>
  <c r="L277" i="5"/>
  <c r="K278" i="5"/>
  <c r="L278" i="5"/>
  <c r="K279" i="5"/>
  <c r="L279" i="5"/>
  <c r="K280" i="5"/>
  <c r="L280" i="5"/>
  <c r="K281" i="5"/>
  <c r="L281" i="5"/>
  <c r="K282" i="5"/>
  <c r="L282" i="5"/>
  <c r="K283" i="5"/>
  <c r="L283" i="5"/>
  <c r="K284" i="5"/>
  <c r="L284" i="5"/>
  <c r="K285" i="5"/>
  <c r="L285" i="5"/>
  <c r="K286" i="5"/>
  <c r="L286" i="5"/>
  <c r="K287" i="5"/>
  <c r="L287" i="5"/>
  <c r="K288" i="5"/>
  <c r="L288" i="5"/>
  <c r="K289" i="5"/>
  <c r="L289" i="5"/>
  <c r="K290" i="5"/>
  <c r="L290" i="5"/>
  <c r="K291" i="5"/>
  <c r="L291" i="5"/>
  <c r="K292" i="5"/>
  <c r="L292" i="5"/>
  <c r="K293" i="5"/>
  <c r="L293" i="5"/>
  <c r="K294" i="5"/>
  <c r="L294" i="5"/>
  <c r="K295" i="5"/>
  <c r="L295" i="5"/>
  <c r="K296" i="5"/>
  <c r="L296" i="5"/>
  <c r="K297" i="5"/>
  <c r="L297" i="5"/>
  <c r="K298" i="5"/>
  <c r="L298" i="5"/>
  <c r="K299" i="5"/>
  <c r="L299" i="5"/>
  <c r="K300" i="5"/>
  <c r="L300" i="5"/>
  <c r="K301" i="5"/>
  <c r="L301" i="5"/>
  <c r="K302" i="5"/>
  <c r="L302" i="5"/>
  <c r="K303" i="5"/>
  <c r="L303" i="5"/>
  <c r="K304" i="5"/>
  <c r="L304" i="5"/>
  <c r="K305" i="5"/>
  <c r="L305" i="5"/>
  <c r="K306" i="5"/>
  <c r="L306" i="5"/>
  <c r="K307" i="5"/>
  <c r="L307" i="5"/>
  <c r="K308" i="5"/>
  <c r="L308" i="5"/>
  <c r="K309" i="5"/>
  <c r="L309" i="5"/>
  <c r="K310" i="5"/>
  <c r="L310" i="5"/>
  <c r="K311" i="5"/>
  <c r="L311" i="5"/>
  <c r="K312" i="5"/>
  <c r="L312" i="5"/>
  <c r="K313" i="5"/>
  <c r="L313" i="5"/>
  <c r="K314" i="5"/>
  <c r="L314" i="5"/>
  <c r="K315" i="5"/>
  <c r="L315" i="5"/>
  <c r="K316" i="5"/>
  <c r="L316" i="5"/>
  <c r="K317" i="5"/>
  <c r="L317" i="5"/>
  <c r="K318" i="5"/>
  <c r="L318" i="5"/>
  <c r="K319" i="5"/>
  <c r="L319" i="5"/>
  <c r="K320" i="5"/>
  <c r="L320" i="5"/>
  <c r="K321" i="5"/>
  <c r="L321" i="5"/>
  <c r="K322" i="5"/>
  <c r="L322" i="5"/>
  <c r="K323" i="5"/>
  <c r="L323" i="5"/>
  <c r="K324" i="5"/>
  <c r="L324" i="5"/>
  <c r="K325" i="5"/>
  <c r="L325" i="5"/>
  <c r="K326" i="5"/>
  <c r="L326" i="5"/>
  <c r="K327" i="5"/>
  <c r="L327" i="5"/>
  <c r="K328" i="5"/>
  <c r="L328" i="5"/>
  <c r="K329" i="5"/>
  <c r="L329" i="5"/>
  <c r="K330" i="5"/>
  <c r="L330" i="5"/>
  <c r="K331" i="5"/>
  <c r="L331" i="5"/>
  <c r="K332" i="5"/>
  <c r="L332" i="5"/>
  <c r="K333" i="5"/>
  <c r="L333" i="5"/>
  <c r="K334" i="5"/>
  <c r="L334" i="5"/>
  <c r="K335" i="5"/>
  <c r="L335" i="5"/>
  <c r="K336" i="5"/>
  <c r="L336" i="5"/>
  <c r="K337" i="5"/>
  <c r="L337" i="5"/>
  <c r="K338" i="5"/>
  <c r="L338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L11" i="5"/>
  <c r="K11" i="5"/>
  <c r="F145" i="6" l="1"/>
  <c r="E145" i="6"/>
  <c r="G600" i="5"/>
  <c r="F600" i="5"/>
  <c r="D600" i="5"/>
  <c r="L240" i="1" l="1"/>
  <c r="N240" i="1"/>
  <c r="E528" i="5"/>
  <c r="D528" i="5"/>
  <c r="AE11" i="3"/>
  <c r="AD11" i="3"/>
  <c r="AE6" i="3"/>
  <c r="AD6" i="3"/>
  <c r="AB11" i="3"/>
  <c r="AA11" i="3"/>
  <c r="Y11" i="3"/>
  <c r="X11" i="3"/>
  <c r="V11" i="3"/>
  <c r="U11" i="3"/>
  <c r="S11" i="3"/>
  <c r="R11" i="3"/>
  <c r="M11" i="3"/>
  <c r="L11" i="3"/>
  <c r="J10" i="3"/>
  <c r="I10" i="3"/>
  <c r="D8" i="3"/>
  <c r="D10" i="3" s="1"/>
  <c r="C7" i="3"/>
  <c r="C8" i="3" s="1"/>
  <c r="C10" i="3" s="1"/>
  <c r="AB6" i="3"/>
  <c r="AA6" i="3"/>
  <c r="Y6" i="3"/>
  <c r="X6" i="3"/>
  <c r="V6" i="3"/>
  <c r="U6" i="3"/>
  <c r="S6" i="3"/>
  <c r="R6" i="3"/>
  <c r="P6" i="3"/>
  <c r="O6" i="3"/>
  <c r="M6" i="3"/>
  <c r="L6" i="3"/>
  <c r="J6" i="3"/>
  <c r="I6" i="3"/>
  <c r="D6" i="3"/>
  <c r="C5" i="3"/>
  <c r="C6" i="3" s="1"/>
</calcChain>
</file>

<file path=xl/sharedStrings.xml><?xml version="1.0" encoding="utf-8"?>
<sst xmlns="http://schemas.openxmlformats.org/spreadsheetml/2006/main" count="8635" uniqueCount="2530">
  <si>
    <t>‭COSD Active Capital Project Budgetary Fund Report - BIP‬</t>
  </si>
  <si>
    <t>Report Run Date/Time:  ‭05-MAR-2026 13:45:30‬</t>
  </si>
  <si>
    <t>Parameters:</t>
  </si>
  <si>
    <t>Period Name:</t>
  </si>
  <si>
    <t>‭FEB-26‬</t>
  </si>
  <si>
    <t>Level:</t>
  </si>
  <si>
    <t>ORG</t>
  </si>
  <si>
    <t>Org Number:</t>
  </si>
  <si>
    <t>‭‬</t>
  </si>
  <si>
    <t>Account Number:</t>
  </si>
  <si>
    <t>Project Number:</t>
  </si>
  <si>
    <t>Fund Number:</t>
  </si>
  <si>
    <t>RECOMMENDED</t>
  </si>
  <si>
    <t>Capital Fund Description</t>
  </si>
  <si>
    <t>County Group Description</t>
  </si>
  <si>
    <t>Project Name</t>
  </si>
  <si>
    <t>Project Long Name</t>
  </si>
  <si>
    <t>Project Number</t>
  </si>
  <si>
    <t>Org Number</t>
  </si>
  <si>
    <t>Account</t>
  </si>
  <si>
    <t>FY Established</t>
  </si>
  <si>
    <t>FY 2025-26 Adopted Budget</t>
  </si>
  <si>
    <t>FY 2026-27 Recommended</t>
  </si>
  <si>
    <t>% Change Adopted Budget / Recommended</t>
  </si>
  <si>
    <t>Total Appropriations As of FEB-26</t>
  </si>
  <si>
    <t xml:space="preserve">      </t>
  </si>
  <si>
    <t>Total Expenditures As of FEB-26</t>
  </si>
  <si>
    <t>26000-CAPITAL OUTLAY FUND</t>
  </si>
  <si>
    <t>PKS-PARKS &amp; RECREATION DEPT</t>
  </si>
  <si>
    <t>COFD7397 SANTA YSBL NATURE CTR</t>
  </si>
  <si>
    <t>COFD SANTA YSABEL NATURE CENTER</t>
  </si>
  <si>
    <t>7397C</t>
  </si>
  <si>
    <t>54878-COFD PKS SANTA YSABEL NATRURE CTR</t>
  </si>
  <si>
    <t>‭2009-10‬</t>
  </si>
  <si>
    <t>26015-CAPITAL MSCP ACQUISITION FUND</t>
  </si>
  <si>
    <t>MSCP7312 MSCP ACQUISITION MISC</t>
  </si>
  <si>
    <t>MSCP7312 ACQUISITION MISCELANEOUS</t>
  </si>
  <si>
    <t>7312M</t>
  </si>
  <si>
    <t>54028-KA9500 MULTI-SPEC CONSRVN</t>
  </si>
  <si>
    <t>‭2010-11‬</t>
  </si>
  <si>
    <t>**</t>
  </si>
  <si>
    <t>COFD7468 RMNA GRSLNDS</t>
  </si>
  <si>
    <t>COFD7468 RAMONA GRASSLANDS PHASE I</t>
  </si>
  <si>
    <t>7468C</t>
  </si>
  <si>
    <t>54202-CAPITAL PROJECTS STRUCTURES AND IMPROVEMENTS</t>
  </si>
  <si>
    <t>‭2013-14‬</t>
  </si>
  <si>
    <t>COFD7494 LINDO LAKE IMPROVMNTS</t>
  </si>
  <si>
    <t>COFD7494 LINDO LAKE IMPROVEMENTS</t>
  </si>
  <si>
    <t>7494C</t>
  </si>
  <si>
    <t>‭2014-15‬</t>
  </si>
  <si>
    <t>26050-JUSTICE FACILITY CONST</t>
  </si>
  <si>
    <t>SHF-SHERIFF</t>
  </si>
  <si>
    <t>JFCF7497 RCS REPLACEMENT</t>
  </si>
  <si>
    <t>JFCF7497 REGIONAL COMMUNICATIONS SYSTEM UPGRADE</t>
  </si>
  <si>
    <t>7497J</t>
  </si>
  <si>
    <t>COFD7503 SN LUIS REY LD IMP</t>
  </si>
  <si>
    <t>COFD7503 SAN LUIS REY LAND IMPROVEMENT</t>
  </si>
  <si>
    <t>7503C</t>
  </si>
  <si>
    <t>26075-LIBRARY PROJ CAPITAL OUTLAY FD</t>
  </si>
  <si>
    <t>LIB-LIBRARY,COUNTY</t>
  </si>
  <si>
    <t>COLIB7505 CASA DE ORO LA</t>
  </si>
  <si>
    <t>COLIB7505 CASA DE ORO LIBRARY</t>
  </si>
  <si>
    <t>7505L</t>
  </si>
  <si>
    <t>‭2015-16‬</t>
  </si>
  <si>
    <t>LUG-LAND USE &amp; ENV GROUP</t>
  </si>
  <si>
    <t>COLIB7509 4S RANCH LIBRY EXPAN</t>
  </si>
  <si>
    <t>COLIB7509 4S RANCH LIBRARY EXPANSION</t>
  </si>
  <si>
    <t>7509L</t>
  </si>
  <si>
    <t>PSG-PUBLIC SAFETY GROUP</t>
  </si>
  <si>
    <t>COFD7510 BONITA ANML SHLTR PH1</t>
  </si>
  <si>
    <t>COFD7510 SAN DIEGO COUNTY ANIMAL SHELTER</t>
  </si>
  <si>
    <t>7510C</t>
  </si>
  <si>
    <t>COFD7511 SR76 MDDL P ROW TRAIL</t>
  </si>
  <si>
    <t>COFD7511 SR76 MIDDLE PROJECT ROW TRAIL</t>
  </si>
  <si>
    <t>7511C</t>
  </si>
  <si>
    <t>COFD7514 LAKESIDE EQSTRN FAC</t>
  </si>
  <si>
    <t>COFD7514 LAKESIDE EQUESTRIAN FACILITY</t>
  </si>
  <si>
    <t>7514C</t>
  </si>
  <si>
    <t>PRO-PROBATION DEPARTMENT</t>
  </si>
  <si>
    <t>JFCF7521 SD JUVEY JSTCE CAMPUS</t>
  </si>
  <si>
    <t>JFCF7521 YOUTH TRANSITION CAMPUS PHASE 1</t>
  </si>
  <si>
    <t>7521J</t>
  </si>
  <si>
    <t>‭2017-18‬</t>
  </si>
  <si>
    <t>OES-OFFICE OF EMERGENCY SERVICES</t>
  </si>
  <si>
    <t>COFD7526 PALOMAR MTN FIRE STN</t>
  </si>
  <si>
    <t>COFD7526 PALOMAR MOUNTAIN FIRE STATION</t>
  </si>
  <si>
    <t>7526C</t>
  </si>
  <si>
    <t>26025-COUNTY HEALTH COMPLEX</t>
  </si>
  <si>
    <t>HHS-HEALTH &amp; HUMAN SERV AGCY</t>
  </si>
  <si>
    <t>COHC7529 SESD LIVE WELL CENTER</t>
  </si>
  <si>
    <t>COHC7529 SOUTHEAST SAN DIEGO LIVE WELL CENTER</t>
  </si>
  <si>
    <t>7529H</t>
  </si>
  <si>
    <t>COFD7530 FY17 18 PRKS PLYGD EQ</t>
  </si>
  <si>
    <t>COFD7530 FY17 18 PARKS PLAYGROUND EQUIPMENT</t>
  </si>
  <si>
    <t>7530C</t>
  </si>
  <si>
    <t>COFD7533 OTAY LAKES PARK SEWER</t>
  </si>
  <si>
    <t>7533C</t>
  </si>
  <si>
    <t>COFD7536 LAMAR SHADE STRUCTURE</t>
  </si>
  <si>
    <t>COFD7536 LAMAR PLAYGROUND SHADE STRUCTURE</t>
  </si>
  <si>
    <t>7536C</t>
  </si>
  <si>
    <t>COFD7537 HILTON HD SHADE STRUC</t>
  </si>
  <si>
    <t>COFD7537 HILTON HEAD PLAYGROUND SHADE STRUCTURE</t>
  </si>
  <si>
    <t>7537C</t>
  </si>
  <si>
    <t>COFD7538 FLINN SPG SHADE STRUC</t>
  </si>
  <si>
    <t>COFD7538 FLINN SPRINGS PLAYGROUND SHADE STRUCTURE</t>
  </si>
  <si>
    <t>7538C</t>
  </si>
  <si>
    <t>COFD7539 STEELE CYN SHADE STRC</t>
  </si>
  <si>
    <t>COFD7539 STEELE CANYON  PLAYGROUND SHADE STRUCTURE</t>
  </si>
  <si>
    <t>7539C</t>
  </si>
  <si>
    <t>FGG-FINANCE&amp;GEN'L GOV'T GRP</t>
  </si>
  <si>
    <t>COFD7543 CAC RENOVATIONS</t>
  </si>
  <si>
    <t>COFD7543 COUNTY ADMINISTRATION CENTER CAC RENOVATIONS</t>
  </si>
  <si>
    <t>7543C</t>
  </si>
  <si>
    <t>COFD7549 SWTWTR PRK CMMTY GRDN</t>
  </si>
  <si>
    <t>COFD7549 SWEETWATER REGIONAL PARK COMMUNITY GARDEN CONSTRUCTION</t>
  </si>
  <si>
    <t>7549C</t>
  </si>
  <si>
    <t>COFD7557 BORREGO SPRINGS SHDWY</t>
  </si>
  <si>
    <t>COFD7557 BORREGO SPRINGS SHADEWAY</t>
  </si>
  <si>
    <t>7557C</t>
  </si>
  <si>
    <t>‭2018-19‬</t>
  </si>
  <si>
    <t>COFD7559 SLRRP MOOSA REC NODE</t>
  </si>
  <si>
    <t>COFD7559 SAN LUIS REY RIVER PARK MOOSA DOWNS ACTIVE RECREATION NODE</t>
  </si>
  <si>
    <t>7559C</t>
  </si>
  <si>
    <t>54012-CAPITAL PROJECTS LAND ACQUISITION</t>
  </si>
  <si>
    <t>COFD7560 SLRRP DULINE ROAD REC</t>
  </si>
  <si>
    <t>COFD7560 SAN LUIS REY RIVER PARK DULINE ROAD ACTIVE RECREATION NODE</t>
  </si>
  <si>
    <t>7560C</t>
  </si>
  <si>
    <t>COFD7561 ALPINE LOCAL PARK ACQ</t>
  </si>
  <si>
    <t>COFD7561 ALPINE LOCAL PARK ACQUISITION</t>
  </si>
  <si>
    <t>7561C</t>
  </si>
  <si>
    <t>COFD7562 SAN DIEGUITO PLAY SHD</t>
  </si>
  <si>
    <t>COFD7562 SAN DIEGUITO PLAYGROUND SHADE STRUCTURE</t>
  </si>
  <si>
    <t>7562C</t>
  </si>
  <si>
    <t>COFD7563 PATRIOT PARK PLAY SHD</t>
  </si>
  <si>
    <t>COFD7563 PATRIOT PARK PLAYGROUND SHADE STRUCTURE</t>
  </si>
  <si>
    <t>7563C</t>
  </si>
  <si>
    <t>COFD7564 LIBERTY PARK PLAY SHD</t>
  </si>
  <si>
    <t>COFD7564 LIBERTY PARK PLAYGROUND SHADE STRUCTURE</t>
  </si>
  <si>
    <t>7564C</t>
  </si>
  <si>
    <t>COFD7565 DOS PICOS PLAY EQUIP</t>
  </si>
  <si>
    <t>COFD7565 DOS PICOS PARK PLAYGROUND EQUIPMENT</t>
  </si>
  <si>
    <t>7565C</t>
  </si>
  <si>
    <t>COFD7566 HEISE PARK PLAY EQUIP</t>
  </si>
  <si>
    <t>COFD7566 HEISE PARK PLAYGROUND EQUIPMENT</t>
  </si>
  <si>
    <t>7566C</t>
  </si>
  <si>
    <t>COFD7567 SYCUAN DEHSA RD TRAIL</t>
  </si>
  <si>
    <t>COFD7567 SYCUAN KUMEYAAY VILLAGE DEHESA RD SLOAN CANYON RD TRAIL</t>
  </si>
  <si>
    <t>7567C</t>
  </si>
  <si>
    <t>COFD7568 STELZER PK RNGR VISTR</t>
  </si>
  <si>
    <t>COFD7568 STELZER PARK RANGER STATION AND VISITOR CENTER</t>
  </si>
  <si>
    <t>7568C</t>
  </si>
  <si>
    <t>COFD7570 JESS MARTN WTR CONSRV</t>
  </si>
  <si>
    <t>COFD7570 JESS MARTIN PARK WATER CONSERVATION</t>
  </si>
  <si>
    <t>7570C</t>
  </si>
  <si>
    <t>COFD7571 LINDO LK PHOTOVOLTAIC</t>
  </si>
  <si>
    <t>COFD7571 LINDO LAKE PARK PHOTOVOLTAIC PANELS AT PARKING AREAS</t>
  </si>
  <si>
    <t>7571C</t>
  </si>
  <si>
    <t>COFD7572 SYCAMORE CANYON ACQ</t>
  </si>
  <si>
    <t>COFD7572 SYCAMORE CANYON TRAILS ACQUISITION</t>
  </si>
  <si>
    <t>7572C</t>
  </si>
  <si>
    <t>COFD7573 GUAJOME PK CAMP CABIN</t>
  </si>
  <si>
    <t>COFD7573 GUAJOME COUNTY PARK CAMPING CABINS</t>
  </si>
  <si>
    <t>7573C</t>
  </si>
  <si>
    <t>COFD7574 SAGE HILL STAGE TRAIL</t>
  </si>
  <si>
    <t>COFD7574 SAGE HILL STAGING AREA AND TRAIL SYSTEM IMPROVEMENTS</t>
  </si>
  <si>
    <t>7574C</t>
  </si>
  <si>
    <t>COFD7575 OTAY LKS PRIM CAMPGRD</t>
  </si>
  <si>
    <t>COFD7575 OTAY LAKES PARK YOUTH CAMPGROUND</t>
  </si>
  <si>
    <t>7575C</t>
  </si>
  <si>
    <t>COFD7578 OLD IRONSIDE VOL PADS</t>
  </si>
  <si>
    <t>COFD7578 OLD IRONSIDE VOLUNTEER PADS</t>
  </si>
  <si>
    <t>7578C</t>
  </si>
  <si>
    <t>COLIB7580 JULIAN LIB COMM ROOM</t>
  </si>
  <si>
    <t>COLIB7580 JULIAN LIBRARY COMMUNITY ROOM</t>
  </si>
  <si>
    <t>7580L</t>
  </si>
  <si>
    <t>‭2020-21‬</t>
  </si>
  <si>
    <t>26005-MAJOR MAINT CAPITAL OUTLAY FD</t>
  </si>
  <si>
    <t>MMCOF7598 SDCPH HVAC INT REMDL</t>
  </si>
  <si>
    <t>MMCOF7598 SD COUNTY PSYCHIATRIC HOSPITAL HVAC AND INTERIOR REMODEL</t>
  </si>
  <si>
    <t>7598D</t>
  </si>
  <si>
    <t>MMCOF7627 VISTA DET FAC ADA RP</t>
  </si>
  <si>
    <t>MMCOF7627 VISTA DETENTION FACILITY ADA RAMP</t>
  </si>
  <si>
    <t>7627D</t>
  </si>
  <si>
    <t>COFD7634 MT WOODSON ACQ PKG LT</t>
  </si>
  <si>
    <t>COFD7634 MOUNT WOODSON ACQUISITION AND PARKING LOT</t>
  </si>
  <si>
    <t>7634C</t>
  </si>
  <si>
    <t>MMCOF7642 GBDF SEC CNTRL CAMRA</t>
  </si>
  <si>
    <t>MMCOF7642 GEORGE BAILEY DF SECURITY CONTROLS AND CAMERAS</t>
  </si>
  <si>
    <t>7642D</t>
  </si>
  <si>
    <t>MMCOF7662 ENCINITAS LIB KIOSK</t>
  </si>
  <si>
    <t>MMCOF7662 ENCINITAS 24 7 LIBRARY TO GO KIOSK</t>
  </si>
  <si>
    <t>7662D</t>
  </si>
  <si>
    <t>MMCOF7686 RIDGEHAVEN SHF</t>
  </si>
  <si>
    <t>MMCOF7686 RIDGEHAVEN RENOVATION AND MODERNIZATION</t>
  </si>
  <si>
    <t>7686D</t>
  </si>
  <si>
    <t>COFD7688 CALAVO PARK</t>
  </si>
  <si>
    <t>7688C</t>
  </si>
  <si>
    <t>COFD7706 JACUMBA FR STN 43 ACQ</t>
  </si>
  <si>
    <t>COFD7706 JACUMBA FIRE STATION 43 LAND ACQ</t>
  </si>
  <si>
    <t>7706C</t>
  </si>
  <si>
    <t>‭2019-20‬</t>
  </si>
  <si>
    <t>COFD7708 OVRP HRTGE STG AREA A</t>
  </si>
  <si>
    <t>COFD7708 OVRP HERITAGE STAGING AREA ZONE A</t>
  </si>
  <si>
    <t>7708C</t>
  </si>
  <si>
    <t>COFD7709 SR94 SAFE PASSAGE</t>
  </si>
  <si>
    <t>7709C</t>
  </si>
  <si>
    <t>COFD7710 LKSDE B PK TURF ELECT</t>
  </si>
  <si>
    <t>COFD7710 LAKESIDE BASEBALL FIELD PK SYNTHETIC TURF REPLACEMENT AND ENERGY UPGRADES</t>
  </si>
  <si>
    <t>7710C</t>
  </si>
  <si>
    <t>COFD7711 POTTS TRAIL</t>
  </si>
  <si>
    <t>7711C</t>
  </si>
  <si>
    <t>COFD7712 LONY BRWR PK LH FR AR</t>
  </si>
  <si>
    <t>COFD7712 LONNY BREWER LEASH FREE AREA</t>
  </si>
  <si>
    <t>7712C</t>
  </si>
  <si>
    <t>COFD7713 OTY LKS PK ELECT</t>
  </si>
  <si>
    <t>COFD7713 OTAY LAKES COUNTY PARK ELECTRICAL UPGRADE</t>
  </si>
  <si>
    <t>7713C</t>
  </si>
  <si>
    <t>COFD7714 STA YSBL ET WT TRAIL</t>
  </si>
  <si>
    <t>COFD7714 SANTA YSABEL EAST WEST TRAIL CAUZZA</t>
  </si>
  <si>
    <t>7714C</t>
  </si>
  <si>
    <t>COFD7715 SWTR LP TRL ACQ CONST</t>
  </si>
  <si>
    <t>COFD7715 SWEETWATER LOOP TRAIL ACQUISITION AND CONSTRUCTION</t>
  </si>
  <si>
    <t>7715C</t>
  </si>
  <si>
    <t>COFD7717 FALLBROOK LOCAL PARK</t>
  </si>
  <si>
    <t>COFD7717 VILLAGE VIEW PARK FORMERLY FALLBROOK</t>
  </si>
  <si>
    <t>7717C</t>
  </si>
  <si>
    <t>COFD7718 SAN DIEGUITO LOCAL PK</t>
  </si>
  <si>
    <t>7718C</t>
  </si>
  <si>
    <t>COFD7719 TWIN OAKS LOCAL PARK</t>
  </si>
  <si>
    <t>7719C</t>
  </si>
  <si>
    <t>COFD7720 EUCLYPTS PK PLYGD SHD</t>
  </si>
  <si>
    <t>COFD7720 EUCALYPTUS COUNTY PARK NEW PLAYGROUND SHADE STRUCTURE</t>
  </si>
  <si>
    <t>7720C</t>
  </si>
  <si>
    <t>COFD7721 GDLND ACR PK PLYGD SH</t>
  </si>
  <si>
    <t>COFD7721 GOODLAND ACRES PARK NEW PLAYGROUND SHADE STRUCTURE</t>
  </si>
  <si>
    <t>7721C</t>
  </si>
  <si>
    <t>COFD7722 PINE VLY PK PLYGD SHD</t>
  </si>
  <si>
    <t>COFD7722 PINE VALLEY COUNTY PARK NEW PLAYGROUND SHADE STRUCTURE</t>
  </si>
  <si>
    <t>7722C</t>
  </si>
  <si>
    <t>COFD7723 STELE CYN PK PLYGD SH</t>
  </si>
  <si>
    <t>COFD7723 STEELE CANYON COUNTY PARK NEW PLAYGROUND SHADE STRUCTURE</t>
  </si>
  <si>
    <t>7723C</t>
  </si>
  <si>
    <t>COFD7727 LINDO LK PK PLYGD EQP</t>
  </si>
  <si>
    <t>COFD7727 LINDO LAKE COUNTY PARK PLAYGROUND EQUIPMENT REPLACEMENT</t>
  </si>
  <si>
    <t>7727C</t>
  </si>
  <si>
    <t>COFD7728 DOS PICOS PK PLYGD EQ</t>
  </si>
  <si>
    <t>COFD7728 DOS PICOS PARK SMALL PLAYGROUND EQUIPMENT REPLACEMENT</t>
  </si>
  <si>
    <t>7728C</t>
  </si>
  <si>
    <t>COFD7729 STELE CYN PK PLYGD EQ</t>
  </si>
  <si>
    <t>COFD7729 STEELE CANYON COUNTY PARK PLAYGROUND EQUIPMENT REPLACEMENT</t>
  </si>
  <si>
    <t>7729C</t>
  </si>
  <si>
    <t>COFD7730 FOUR GEE PARK</t>
  </si>
  <si>
    <t>7730C</t>
  </si>
  <si>
    <t>COFD7731 RICC HHS FM RS LWC</t>
  </si>
  <si>
    <t>COFD7731 RICC HHS FAMILY RESOURCE LIVE WELL CENTER, PHASE 2</t>
  </si>
  <si>
    <t>7731C</t>
  </si>
  <si>
    <t>MMCOF7699 LINDO LAKE PLYGRD</t>
  </si>
  <si>
    <t>MMCOF7699 LINDO LAKE PLAYGROUND STRUCTURE REPLACEMENT</t>
  </si>
  <si>
    <t>7699D</t>
  </si>
  <si>
    <t>COFD7739 SWTR SRP CG EXP PH 2</t>
  </si>
  <si>
    <t>COFD7739 SWEETWATER SUMMIT REGIONAL PARK CAMPGROUND EXP PHASE 2</t>
  </si>
  <si>
    <t>7739C</t>
  </si>
  <si>
    <t>COHC7750 TRI CITY PSYCH FACLTY</t>
  </si>
  <si>
    <t>COHC7750 TRI CITY HEALTHCARE DISTRICT PSYCHIATRIC HEALTH FACILITY</t>
  </si>
  <si>
    <t>7750H</t>
  </si>
  <si>
    <t>MMCOF7761 SAN PASQUAL EMRG GEN</t>
  </si>
  <si>
    <t>MMCOF7761 SAN PASQUAL ACADEMY EMERGENCY BACKUP GENERATOR</t>
  </si>
  <si>
    <t>7761D</t>
  </si>
  <si>
    <t>MMCOF7765 SWTWTR PRK RD REPAIR</t>
  </si>
  <si>
    <t>MMCOF7765 SWEETWATER REGIONAL PARK ROAD REPAIR</t>
  </si>
  <si>
    <t>7765D</t>
  </si>
  <si>
    <t>MMCOF7771 POTRERO PRK BKUP GEN</t>
  </si>
  <si>
    <t>MMCOF7771 POTRERO PARK BACKUP GENERATORS INSTALLATION</t>
  </si>
  <si>
    <t>7771D</t>
  </si>
  <si>
    <t>MMCOF7772 WILDER GRDN PRK WELL</t>
  </si>
  <si>
    <t>MMCOF7772 WILDERNESS GARDEN PARK WELLS IMPROVEMENTS</t>
  </si>
  <si>
    <t>7772D</t>
  </si>
  <si>
    <t>MMCOF7780 RDGHVN GEN PAD ATS</t>
  </si>
  <si>
    <t>MMCOF7780 RIDGEHAVEN NEW GENERATOR PAD AND ATS SWITCH</t>
  </si>
  <si>
    <t>7780D</t>
  </si>
  <si>
    <t>MMCOF7784 SBRC ESCLTR ELEVATOR</t>
  </si>
  <si>
    <t>MMCOF7784 SBRC ESCALATOR AND ELEVATOR REPLACEMENT</t>
  </si>
  <si>
    <t>7784D</t>
  </si>
  <si>
    <t>COFD7788 HERITAGE PARK BLDG</t>
  </si>
  <si>
    <t>COFD7788 HERITAGE PARK BUILDING</t>
  </si>
  <si>
    <t>7788C</t>
  </si>
  <si>
    <t>‭2021-22‬</t>
  </si>
  <si>
    <t>COFD7789 VALLEY CENTER PRK IMP</t>
  </si>
  <si>
    <t>COFD7789 VALLEY CENTER PARK IMPROVEMENTS</t>
  </si>
  <si>
    <t>7789C</t>
  </si>
  <si>
    <t>COFD7790 BLDER OAKS PRES TRAIL</t>
  </si>
  <si>
    <t>COFD7790 BOULDER OAKS PRESERVE TRAILS AND IMPROVEMENTS</t>
  </si>
  <si>
    <t>7790C</t>
  </si>
  <si>
    <t>COFD7791 SWTWTR LANE PRK ENRGY</t>
  </si>
  <si>
    <t>COFD7791 SWEETWATER LANE COUNTY PARK ENERGY UPGRADE</t>
  </si>
  <si>
    <t>7791C</t>
  </si>
  <si>
    <t>COFD7792 SOUTH LANE PARK</t>
  </si>
  <si>
    <t>7792C</t>
  </si>
  <si>
    <t>COFD7796 HALL OF JUSTICE MSRP</t>
  </si>
  <si>
    <t>7796C</t>
  </si>
  <si>
    <t>COHC7798 3RD AVE MH INPAT FAC</t>
  </si>
  <si>
    <t>COHC7798 CENTRAL REGION COMMUNITY-BASED CARE FACILITY</t>
  </si>
  <si>
    <t>7798H</t>
  </si>
  <si>
    <t>COHC7799 EDGEMOORE PSYCH UNIT</t>
  </si>
  <si>
    <t>COHC7799 EDGEMOOR PSYCHIATRIC UNIT</t>
  </si>
  <si>
    <t>7799H</t>
  </si>
  <si>
    <t>COFD7805 EL MONTE RIVER VALLEY</t>
  </si>
  <si>
    <t>COFD7805 KUMEYAAY VALLEY PARK</t>
  </si>
  <si>
    <t>7805C</t>
  </si>
  <si>
    <t>MMCOF7808 EMJDF GEN REPLACEMNT</t>
  </si>
  <si>
    <t>MMCOF7808 EMJDF GENERATOR REPLACEMENT</t>
  </si>
  <si>
    <t>7808D</t>
  </si>
  <si>
    <t>COFD7836 WTRFRNT PRK ACTV REC</t>
  </si>
  <si>
    <t>COFD7836 WATERFRONT PARK ACTIVE RECREATION</t>
  </si>
  <si>
    <t>7836C</t>
  </si>
  <si>
    <t>COFD7837 FEL CNTY PK ELEC SEWR</t>
  </si>
  <si>
    <t>COFD7837 FELICITA COUNTY PARK ELECTRICAL AND SEWER</t>
  </si>
  <si>
    <t>7837C</t>
  </si>
  <si>
    <t>COFD7840 OVRP COMMUNITY GARDEN</t>
  </si>
  <si>
    <t>7840C</t>
  </si>
  <si>
    <t>COFD7841 DESC FS45 APP BAY RPL</t>
  </si>
  <si>
    <t>COFD7841 DESCANSO FIRE STATION 45 APPARATUS BAY REPLACEMENT</t>
  </si>
  <si>
    <t>7841C</t>
  </si>
  <si>
    <t>COFD7842 TJRV SMUG GULCH BASIN</t>
  </si>
  <si>
    <t>COFD7842 TJRV SMUGGLERS GULCH BASIN</t>
  </si>
  <si>
    <t>7842C</t>
  </si>
  <si>
    <t>COHC7843 EC CSU HUB NET PLAN</t>
  </si>
  <si>
    <t>COHC7843 EAST REGION CSU AND RECOVERY BRIDGE CENTER</t>
  </si>
  <si>
    <t>7843H</t>
  </si>
  <si>
    <t>COHC7844 HEALTH SERVICES CMPLX</t>
  </si>
  <si>
    <t>COHC7844 COUNTY PUBLIC HEALTH LABORATORY</t>
  </si>
  <si>
    <t>7844H</t>
  </si>
  <si>
    <t>COLIB7845 EL CAJON LIBRARY</t>
  </si>
  <si>
    <t>7845L</t>
  </si>
  <si>
    <t>MMCOF7815 FLINN SPRINGS BRIDGE</t>
  </si>
  <si>
    <t>MMCOF7815 FLINN SPRINGS PARK BRIDGE</t>
  </si>
  <si>
    <t>7815D</t>
  </si>
  <si>
    <t>MMCOF7817 JESS MARTIN PK WATER</t>
  </si>
  <si>
    <t>MMCOF7817 JESS MARTIN PARK WATER CONSERVATION</t>
  </si>
  <si>
    <t>7817D</t>
  </si>
  <si>
    <t>MMCOF7819 VALLECITOS GENERATOR</t>
  </si>
  <si>
    <t>MMCOF7819 VALLECITOS PARK GENERATOR</t>
  </si>
  <si>
    <t>7819D</t>
  </si>
  <si>
    <t>MMCOF7831 MHS SITE REMODEL</t>
  </si>
  <si>
    <t>MMCOF7831 MENTAL HEALTH SERVICES SITE REMODEL</t>
  </si>
  <si>
    <t>7831D</t>
  </si>
  <si>
    <t>MMCOF7833 MV FRC TI ELG ADM OP</t>
  </si>
  <si>
    <t>MMCOF7833 MISSION VALLEY FRC TENANT IMPROVEMENT ELIGIBILITY ADMINISTRATIVE OPERATION</t>
  </si>
  <si>
    <t>7833D</t>
  </si>
  <si>
    <t>MMCOF7835 SRLWC NC LOB RECONFG</t>
  </si>
  <si>
    <t>MMCOF7835 SOUTH REGION LWC NATIONAL CITY LOBBY RECONFIGURATION</t>
  </si>
  <si>
    <t>7835D</t>
  </si>
  <si>
    <t>MMCOF7823 EMRF CPC REMODEL</t>
  </si>
  <si>
    <t>7823D</t>
  </si>
  <si>
    <t>MMCOF7825 VDF REC YARD CONVRSN</t>
  </si>
  <si>
    <t>MMCOF7825 VDF RECREATION YARD CONVERSION</t>
  </si>
  <si>
    <t>7825D</t>
  </si>
  <si>
    <t>MMCOF7826 RSD SHF AIR HANDLERS</t>
  </si>
  <si>
    <t>MMCOF7826 RSD SHERIFF AIR HANDLERS</t>
  </si>
  <si>
    <t>7826D</t>
  </si>
  <si>
    <t>MMCOF7827 SDCJ SEC PWR EQP MOD</t>
  </si>
  <si>
    <t>MMCOF7827 SDCJ SECURITY AND EMERGENCY POWER EQUIPMENT MODERNIZATION</t>
  </si>
  <si>
    <t>7827D</t>
  </si>
  <si>
    <t>MMCOF7829 GBDF SALLY PORT GATE</t>
  </si>
  <si>
    <t>MMCOF7829 GBDF ROCK SALLY PORT GATES</t>
  </si>
  <si>
    <t>7829D</t>
  </si>
  <si>
    <t>MMCOF7846 S FRC LOB OFF RECON</t>
  </si>
  <si>
    <t>MMCOF7846 SOUTH REGION FRC LOBBY AND OFFICE RECONFIGURATION</t>
  </si>
  <si>
    <t>7846D</t>
  </si>
  <si>
    <t>COFD7847 LAMAR PK PKNG LOT IMP</t>
  </si>
  <si>
    <t>COFD7847 LAMAR PARK PARKING LOT IMPROVEMENTS</t>
  </si>
  <si>
    <t>7847C</t>
  </si>
  <si>
    <t>COFD7848 MM EPI YOUTH COMM CTR</t>
  </si>
  <si>
    <t>COFD7848 MIRA MESA EPICENTRE YOUTH AND COMMUNITY CENTER</t>
  </si>
  <si>
    <t>7848C</t>
  </si>
  <si>
    <t>COFD7849 LPQ CYN PRSRV AMPHITR</t>
  </si>
  <si>
    <t>COFD7849 LOS PENASQUITOS CANYON PRESERVE OUTDOOR CLASSROOM</t>
  </si>
  <si>
    <t>7849C</t>
  </si>
  <si>
    <t>MMCOF7855 TWN CTR MNR CRIT SYS</t>
  </si>
  <si>
    <t>MMCOF7855 TOWN CENTER MANOR CRITICAL SYSTEMS</t>
  </si>
  <si>
    <t>7855D</t>
  </si>
  <si>
    <t>MMCOF7858 EDGEMR CEIL DOOR HVC</t>
  </si>
  <si>
    <t>MMCOF7858 EDGEMOOR CEILING TILES DOOR CLOSERS HVAC CONTROLLERS</t>
  </si>
  <si>
    <t>7858D</t>
  </si>
  <si>
    <t>‭2022-23‬</t>
  </si>
  <si>
    <t>MMCOF7859 E CTY MH INT RECNFIG</t>
  </si>
  <si>
    <t>MMCOF7859 EAST COUNTY MENTAL HEALTH INTERIOR RECONFIGURATION</t>
  </si>
  <si>
    <t>7859D</t>
  </si>
  <si>
    <t>MMCOF7865 N CNTRL MHC RECNFG</t>
  </si>
  <si>
    <t>MMCOF7865 NORTH CENTRAL MHC WORKSPACE RECONFIGURATION</t>
  </si>
  <si>
    <t>7865D</t>
  </si>
  <si>
    <t>MMCOF7866 HHS SVLE PZ RE SC FM</t>
  </si>
  <si>
    <t>MMCOF7866 HHSA SEVILLE PLAZA OFFICE RECONFIGURATION AND SECURITY WINDOW FILM AND CAMERA SYSTEM</t>
  </si>
  <si>
    <t>7866D</t>
  </si>
  <si>
    <t>MMCOF7867 MLS OFC RE 5 ND 7 FL</t>
  </si>
  <si>
    <t>MMCOF7867 MILLS BUILDING OFFICE RECONFIGURATION OF 5TH AND 7TH FLOORS</t>
  </si>
  <si>
    <t>7867D</t>
  </si>
  <si>
    <t>MMCOF7869 FALLBR FRC SEC IMP</t>
  </si>
  <si>
    <t>MMCOF7869 FALLBROOK FRC SECURITY WINDOW FILM AND BARRIERS</t>
  </si>
  <si>
    <t>7869D</t>
  </si>
  <si>
    <t>MMCOF7870 CTY HTS CCWS RECONF</t>
  </si>
  <si>
    <t>MMCOF7870 CITY HEIGHTS CHILD WELFARE SERVICES OFFICE RECONFIGURATION</t>
  </si>
  <si>
    <t>7870D</t>
  </si>
  <si>
    <t>AWM-AGRICULTURE, WGHTS &amp; MEAS</t>
  </si>
  <si>
    <t>MMCOF7871 HZD WAY SEC EN AW TB</t>
  </si>
  <si>
    <t>MMCOF7871 HAZARD WAY SECURITY ENHANCEMENTS AND AWNING TABLES BENCHES</t>
  </si>
  <si>
    <t>7871D</t>
  </si>
  <si>
    <t>MMCOF7874 JUL LIB HVC INT RPNT</t>
  </si>
  <si>
    <t>MMCOF7874 JULIAN LIBRARY HVAC INTERIOR REPAINT</t>
  </si>
  <si>
    <t>7874D</t>
  </si>
  <si>
    <t>MMCOF7876 RCH SFE WK RM INS</t>
  </si>
  <si>
    <t>MMCOF7876 RANCHO SANTA FE STAFF WORKROOM INSTALLATION</t>
  </si>
  <si>
    <t>7876D</t>
  </si>
  <si>
    <t>MMCOF7878 SWTWTR BLFLD TRF RE</t>
  </si>
  <si>
    <t>MMCOF7878 SWEETWATER BALL FIELD TURF REPLACEMENT</t>
  </si>
  <si>
    <t>7878D</t>
  </si>
  <si>
    <t>MMCOF7881 GUA PK GT RE SDWK RE</t>
  </si>
  <si>
    <t>MMCOF7881 GUAJOME PARK GATE AND SIDEWALK REPAIRS</t>
  </si>
  <si>
    <t>7881D</t>
  </si>
  <si>
    <t>MMCOF7882 FLBRK LIB ZRO NT EN</t>
  </si>
  <si>
    <t>MMCOF7882 FALLBROOK LIBRARY ZERO NET ENERGY</t>
  </si>
  <si>
    <t>7882D</t>
  </si>
  <si>
    <t>MMCOF7887 JAMUL FS36 PK GYM FN</t>
  </si>
  <si>
    <t>MMCOF7887 JAMUL FIRE STATION 36 PARKING REPAVEMENT EXTERIOR GYM SECURITY FENCING</t>
  </si>
  <si>
    <t>7887D</t>
  </si>
  <si>
    <t>MMCOF7890 EMJDF EXPT WH AC WR</t>
  </si>
  <si>
    <t>MMCOF7890 EMJDF EXTERIOR PAINT WATER HEATER AIR DUCT REPAIR WINDOW REPLACEMENTS</t>
  </si>
  <si>
    <t>7890D</t>
  </si>
  <si>
    <t>COFD7893 COLLIER PK CMTY GRDN</t>
  </si>
  <si>
    <t>COFD7893 COLLIER PARK COMMUNITY GARDEN</t>
  </si>
  <si>
    <t>7893C</t>
  </si>
  <si>
    <t>COFD7894 NCRC MSRP</t>
  </si>
  <si>
    <t>COFD7894 NORTH COUNTY REGIONAL CENTER MAJOR SYSTEMS REPLACEMENT PROJECT</t>
  </si>
  <si>
    <t>7894C</t>
  </si>
  <si>
    <t>COFD7895 SMUGG GULCH DRED BRID</t>
  </si>
  <si>
    <t>COFD7895 TJRV SMUGGLERS GULCH DREDGING</t>
  </si>
  <si>
    <t>7895C</t>
  </si>
  <si>
    <t>MMCOF7898 LCDRF WTRHT SWMP CLR</t>
  </si>
  <si>
    <t>MMCOF7898 LAS COLINAS DETENTION FACILITY WATER HEATER AND SWAMP COOLER REPLACEMENTS</t>
  </si>
  <si>
    <t>7898D</t>
  </si>
  <si>
    <t>MMCOF7899 BS SHF OFC GEN ATS</t>
  </si>
  <si>
    <t>MMCOF7899 BORREGO SPRINGS SHERIFF OFFICE GENERATOR AND ATS REPLACEMENT</t>
  </si>
  <si>
    <t>7899D</t>
  </si>
  <si>
    <t>MMCOF7900 SDFR TCS AV SYS REP</t>
  </si>
  <si>
    <t>MMCOF7900 SAN DIEGO FIREARMS TRAINING CENTER SOUTH AV SYSTEM REPLACEMENT</t>
  </si>
  <si>
    <t>7900D</t>
  </si>
  <si>
    <t>MMCOF7904 RCK MTN H6 RF AHU RE</t>
  </si>
  <si>
    <t>MMCOF7904 ROCK MOUNTAIN HOUSE 6 ROOF AND AHU REPLACEMENTS</t>
  </si>
  <si>
    <t>7904D</t>
  </si>
  <si>
    <t>MMCOF7905 PNVLY SHF SS PAT LKR</t>
  </si>
  <si>
    <t>MMCOF7905 PINE VALLEY SHERIFF SUBSTATION PATIO AND LOCKER ROOM IMPROVEMENTS</t>
  </si>
  <si>
    <t>7905D</t>
  </si>
  <si>
    <t>COFD7908 LINDO LK IMP PHASE 2</t>
  </si>
  <si>
    <t>COFD7908 LINDO LAKE IMPROVEMENTS PHASE II</t>
  </si>
  <si>
    <t>7908C</t>
  </si>
  <si>
    <t>COFD7909 SLRRP PRDO AQ AND IMP</t>
  </si>
  <si>
    <t>COFD7909 SLRRP RIO PRADO ACQUISITION AND IMPROVEMENT</t>
  </si>
  <si>
    <t>7909C</t>
  </si>
  <si>
    <t>COFD7910 SWTWTR BK SKL PK RSTR</t>
  </si>
  <si>
    <t>COFD7910 SWEETWATER BIKE SKILLS PARK RESTROOMS</t>
  </si>
  <si>
    <t>7910C</t>
  </si>
  <si>
    <t>COFD7911 TJRVP ACT REC CMTY PK</t>
  </si>
  <si>
    <t>COFD7911 TJRVRP ACTIVE RECREATION &amp; COMMUNITY PARK</t>
  </si>
  <si>
    <t>7911C</t>
  </si>
  <si>
    <t>COFD7912 LAKESIDE SOCCER FLD</t>
  </si>
  <si>
    <t>COFD7912 LAKESIDE SOCCER FIELDS</t>
  </si>
  <si>
    <t>7912C</t>
  </si>
  <si>
    <t>MMCOF7914 CAC NW SP OFC OF SUS</t>
  </si>
  <si>
    <t>MMCOF7914 NEW SPACE FOR THE OFFICE OF SUSTAINABILITY AT COUNTY ADMINISTRATION CENTER</t>
  </si>
  <si>
    <t>7914D</t>
  </si>
  <si>
    <t>MMCOF7916 HHS VOASW BHS IMP</t>
  </si>
  <si>
    <t>MMCOF7916 HHS VOASW BEHAVIORAL HEALTH SERVICES IMPROVEMENTS</t>
  </si>
  <si>
    <t>7916D</t>
  </si>
  <si>
    <t>MMCOF7917 EGMR DSHWSR AREA REN</t>
  </si>
  <si>
    <t>MMCOF7917 EDGEMOOR DISHWASHER AREA RENOVATION</t>
  </si>
  <si>
    <t>7917D</t>
  </si>
  <si>
    <t>MMCOF7918 PHPR WRHSE TEN IMP</t>
  </si>
  <si>
    <t>MMCOF7918 PHPR WAREHOUSE TENANT IMPROVEMENT</t>
  </si>
  <si>
    <t>7918D</t>
  </si>
  <si>
    <t>MMCOF7919 SRLWC PB HTH CLN RE</t>
  </si>
  <si>
    <t>MMCOF7919 SOUTH REGION LIVE WELL CENTER PUBLIC HEALTH CLINIC REMODEL</t>
  </si>
  <si>
    <t>7919D</t>
  </si>
  <si>
    <t>COHC7920 SD CO PSYCH HOSPI FAC</t>
  </si>
  <si>
    <t>COHC7920 SAN DIEGO COUNTY PSYCHIATRIC HOSPITAL FACILITY</t>
  </si>
  <si>
    <t>7920H</t>
  </si>
  <si>
    <t>COHC7921 E RG CMTY BSD CR FAC</t>
  </si>
  <si>
    <t>COHC7921 EAST REGION COMMUNITY BASED CARE FACILITY</t>
  </si>
  <si>
    <t>7921H</t>
  </si>
  <si>
    <t>MMCOF7922 EMJDF INTERCOM SYSTM</t>
  </si>
  <si>
    <t>MMCOF7922 EMJDF INTERCOM SYSTEM REPLACEMENT AND UPGRADE</t>
  </si>
  <si>
    <t>7922D</t>
  </si>
  <si>
    <t>MMCOF7925 VSTA DT FAC CELL INT</t>
  </si>
  <si>
    <t>MMCOF7925 VISTA DETENTION FACILITY CELL INTERCOM SYSTEM</t>
  </si>
  <si>
    <t>7925D</t>
  </si>
  <si>
    <t>MMCOF7926 MAGNOLIA SAFE PRKNG</t>
  </si>
  <si>
    <t>MMCOF7926 MAGNOLIA SAFE PARKING</t>
  </si>
  <si>
    <t>7926D</t>
  </si>
  <si>
    <t>MMCOF7927 BANCROFT SAFE PRKING</t>
  </si>
  <si>
    <t>MMCOF7927 BANCROFT SAFE PARKING</t>
  </si>
  <si>
    <t>7927D</t>
  </si>
  <si>
    <t>GSM-FACILITIES MANAGEMENT ISF</t>
  </si>
  <si>
    <t>MMCOF7928 RAMONA RD STN EV PRO</t>
  </si>
  <si>
    <t>MMCOF7928 RAMONA ROAD STATION EV PROJECT</t>
  </si>
  <si>
    <t>7928D</t>
  </si>
  <si>
    <t>MMCOF7929 SN MRCS RD STN EV PR</t>
  </si>
  <si>
    <t>MMCOF7929 SAN MARCOS ROAD STATION EV PROJECT</t>
  </si>
  <si>
    <t>7929D</t>
  </si>
  <si>
    <t>COFD7930 TJ RIVER VALLEY REHAB</t>
  </si>
  <si>
    <t>COFD7930 TIJUANA RIVER VALLEY REHABILITATION</t>
  </si>
  <si>
    <t>7930C</t>
  </si>
  <si>
    <t>MMCOF7931 CAC WTFT PK LT BLD</t>
  </si>
  <si>
    <t>MMCOF7931 CAC WATERFRONT PARK LIGHTED BOLLARDS REPLACEMENT</t>
  </si>
  <si>
    <t>7931D</t>
  </si>
  <si>
    <t>‭2023-24‬</t>
  </si>
  <si>
    <t>MMCOF7932 BONITA MUSEUM AC REP</t>
  </si>
  <si>
    <t>MMCOF7932 BONITA MUSEUM AC UNIT REPLACEMENT</t>
  </si>
  <si>
    <t>7932D</t>
  </si>
  <si>
    <t>MMCOF7937 4S LIB HVAC RFTP REP</t>
  </si>
  <si>
    <t>MMCOF7937 4S RANCH LIBRARY HVAC ROOFTOP UNIT REPLACEMENTS</t>
  </si>
  <si>
    <t>7937D</t>
  </si>
  <si>
    <t>MMCOF7939 BT LIB FC UPS HVC RP</t>
  </si>
  <si>
    <t>MMCOF7939 BONITA SUNNYSIDE LIBRARY PATIO FENCE AND UPS UNIT HVAC UNIT REPLACEMENTS</t>
  </si>
  <si>
    <t>7939D</t>
  </si>
  <si>
    <t>MMCOF7940 LK MOR REHB RAMP EXT</t>
  </si>
  <si>
    <t>MMCOF7940 LAKE MORENA DOCK REHABILITATION AND BOAT LAUNCH RAMP EXTENSION</t>
  </si>
  <si>
    <t>7940D</t>
  </si>
  <si>
    <t>MMCOF7941 LK MORENA PLYGRD REF</t>
  </si>
  <si>
    <t>MMCOF7941 LAKE MORENA PLAYGROUND REFURBISHMENT</t>
  </si>
  <si>
    <t>7941D</t>
  </si>
  <si>
    <t>MMCOF7943 CACTUS PARK REFURB</t>
  </si>
  <si>
    <t>MMCOF7943 CACTUS PARK REFURBISHMENT</t>
  </si>
  <si>
    <t>7943D</t>
  </si>
  <si>
    <t>MMCOF7944 CTS PK RST RE PK IMP</t>
  </si>
  <si>
    <t>MMCOF7944 CACTUS PARK RESTROOM REPLACEMENT AND PARK IMPROVEMENTS</t>
  </si>
  <si>
    <t>7944D</t>
  </si>
  <si>
    <t>MMCOF7946 STLZR TRAIL RET WALL</t>
  </si>
  <si>
    <t>MMCOF7946 STELZER PARK TRAIL RETAINING WALL</t>
  </si>
  <si>
    <t>7946D</t>
  </si>
  <si>
    <t>MMCOF7947 AG CL PK NEW WTR WEL</t>
  </si>
  <si>
    <t>MMCOF7947 AGUA CALIENTE PARK NEW WATER WELLS</t>
  </si>
  <si>
    <t>7947D</t>
  </si>
  <si>
    <t>MMCOF7948 AG CL PK STFF HSNG</t>
  </si>
  <si>
    <t>MMCOF7948 AGUA CALIENTE PARK STAFF HOUSING</t>
  </si>
  <si>
    <t>7948D</t>
  </si>
  <si>
    <t>MMCOF7949 SPG VLY GYM HVAC REP</t>
  </si>
  <si>
    <t>MMCOF7949 SPRING VALLEY GYM HVAC UNIT REPLACEMENTS</t>
  </si>
  <si>
    <t>7949D</t>
  </si>
  <si>
    <t>MMCOF7950 JUL FS 56 WKT RM ADD</t>
  </si>
  <si>
    <t>MMCOF7950 JULIAN FIRE STATION 56 EXTERIOR WORKOUT ROOM ADDITION</t>
  </si>
  <si>
    <t>7950D</t>
  </si>
  <si>
    <t>MMCOF7952 DH FS 37 SHED WK ADD</t>
  </si>
  <si>
    <t>MMCOF7952 DEERHORN FIRE STATION 37 STORAGE SHED REPLACEMENT AND EXTERIOR WORKOUT ROOM ADDITION</t>
  </si>
  <si>
    <t>7952D</t>
  </si>
  <si>
    <t>MMCOF7953 LKM FS42 WK SHD ADD</t>
  </si>
  <si>
    <t>MMCOF7953 LAKE MORENA FIRE STATION 42 EXTERIOR WORKOUT ROOM AND STORAGE SHED ADDITIONS</t>
  </si>
  <si>
    <t>7953D</t>
  </si>
  <si>
    <t>MMCOF7954 IMT FS 85 WKT RM ADD</t>
  </si>
  <si>
    <t>MMCOF7954 INTERMOUNTAIN FIRE STATION 85 EXTERIOR WORKOUT ROOM ADDITION</t>
  </si>
  <si>
    <t>7954D</t>
  </si>
  <si>
    <t>MMCOF7955 RCH FS 58 WKT RM ADD</t>
  </si>
  <si>
    <t>MMCOF7955 RANCHITA FIRE STATION 58 EXTERIOR WORKOUT ROOM ADDITION</t>
  </si>
  <si>
    <t>7955D</t>
  </si>
  <si>
    <t>MMCOF7959 EMJDF IBR DEL DR UPG</t>
  </si>
  <si>
    <t>MMCOF7959 EAST MESA JUVENILE DETENTION FACILITY IBR DELIVERY SECURITY DOOR UPGRADE</t>
  </si>
  <si>
    <t>7959D</t>
  </si>
  <si>
    <t>MMCOF7960 ALP SHF ST HVAC REP</t>
  </si>
  <si>
    <t>MMCOF7960 ALPINE SHERIFF STATION HVAC REPLACEMENT</t>
  </si>
  <si>
    <t>7960D</t>
  </si>
  <si>
    <t>MMCOF7961 E OTAY MESA RFT HVAC</t>
  </si>
  <si>
    <t>MMCOF7961 EAST OTAY MESA REGIONAL FIREARMS TRAINING CENTER HVAC REPLACEMENT</t>
  </si>
  <si>
    <t>7961D</t>
  </si>
  <si>
    <t>MMCOF7965 ASTR SHF AV HVAC REP</t>
  </si>
  <si>
    <t>MMCOF7965 ASTREA SHERIFF AVIATION HVAC UNIT REPLACEMENTS</t>
  </si>
  <si>
    <t>7965D</t>
  </si>
  <si>
    <t>COFD7966 EOC SHF COM CTR MSRP</t>
  </si>
  <si>
    <t>COFD7966 EMERGENCY OPERATIONS CENTER AND SHERIFF COMMUNICATIONS CENTER MAJOR SYSTEMS REPLACEMENT PROJECT</t>
  </si>
  <si>
    <t>7966C</t>
  </si>
  <si>
    <t>COFD7967 STOWE TRAIL ACQUISTN</t>
  </si>
  <si>
    <t>COFD7967 STOWE TRAIL ACQUISITION</t>
  </si>
  <si>
    <t>7967C</t>
  </si>
  <si>
    <t>COFD7968 STA MRIA CRK GRNWY AC</t>
  </si>
  <si>
    <t>COFD7968 SANTA MARIA CREEK GREENWAY</t>
  </si>
  <si>
    <t>7968C</t>
  </si>
  <si>
    <t>COFD7969 HIDDEN MEADOWS PK ACQ</t>
  </si>
  <si>
    <t>COFD7969 HIDDEN MEADOWS PARK</t>
  </si>
  <si>
    <t>7969C</t>
  </si>
  <si>
    <t>COFD7970 CSA DE ORO LIB PK AMT</t>
  </si>
  <si>
    <t>COFD7970 CASA DE ORO LIBRARY PARK AMENITIES</t>
  </si>
  <si>
    <t>7970C</t>
  </si>
  <si>
    <t>JFCF7971 RAMONA SHF STATION</t>
  </si>
  <si>
    <t>JFCF7971 RAMONA SHERIFF STATION</t>
  </si>
  <si>
    <t>7971J</t>
  </si>
  <si>
    <t>JFCF7972 VISTA DF MODERNIZATN</t>
  </si>
  <si>
    <t>JFCF7972 VISTA DETENTION FACILITY MODERNIZATION</t>
  </si>
  <si>
    <t>7972J</t>
  </si>
  <si>
    <t>MMCOF7986 HRBISN CYN WKOUT SHD</t>
  </si>
  <si>
    <t>MMCOF7986 HARBISON CANYON FS 24 EXTERIOR WORKOUT ROOM AND STORAGE SHED ADDITION</t>
  </si>
  <si>
    <t>7986D</t>
  </si>
  <si>
    <t>MMCOF7987 POLINSKY RPRS PH 2</t>
  </si>
  <si>
    <t>MMCOF7987 POLINSKY REPAIRS PHASE 2</t>
  </si>
  <si>
    <t>7987D</t>
  </si>
  <si>
    <t>MMCOF7988 DPW WW ST LGT HVC RE</t>
  </si>
  <si>
    <t>MMCOF7988 DPW WASTEWATER SITES LIGHTING AND HVAC EFFICIENCY REPLACEMENTS</t>
  </si>
  <si>
    <t>7988D</t>
  </si>
  <si>
    <t>MMCOF7976 AWM HZD WY EV CHG ST</t>
  </si>
  <si>
    <t>MMCOF7976 AWM HAZARD WAY ELECTRIC VEHICLE CHARGING STATIONS</t>
  </si>
  <si>
    <t>7976D</t>
  </si>
  <si>
    <t>MMCOF7978 EMDF ELCT VH CHRG ST</t>
  </si>
  <si>
    <t>MMCOF7978 EAST MESA DETENTION FACILITY ELECTRIC VEHICLE CHARGING STATIONS</t>
  </si>
  <si>
    <t>7978D</t>
  </si>
  <si>
    <t>MMCOF7979 SN MC OFC EV CHRG ST</t>
  </si>
  <si>
    <t>MMCOF7979 SAN MARCOS OFFICES ELECTRIC VEHICLE CHARGING STATIONS</t>
  </si>
  <si>
    <t>7979D</t>
  </si>
  <si>
    <t>MMCOF7981 CRSH GLDN HILL HS RE</t>
  </si>
  <si>
    <t>MMCOF7981 CRASH GOLDEN HILL HOUSE RENOVATION</t>
  </si>
  <si>
    <t>7981D</t>
  </si>
  <si>
    <t>MMCOF7980 STH LT COC EV CHG ST</t>
  </si>
  <si>
    <t>MMCOF7980 SOUTH LOT LINE COC ELECTRIC VEHICLE CHARGING STATIONS</t>
  </si>
  <si>
    <t>7980D</t>
  </si>
  <si>
    <t>COFD7983 BUTTERFIELD RANCH ACQ</t>
  </si>
  <si>
    <t>COFD7983 BUTTERFIELD RANCH ACQUISITION</t>
  </si>
  <si>
    <t>7983C</t>
  </si>
  <si>
    <t>MMCOF7989 EL CJN FRC EV CHG ST</t>
  </si>
  <si>
    <t>MMCOF7989 EL CAJON FRC EV CHARGING STATIONS</t>
  </si>
  <si>
    <t>7989D</t>
  </si>
  <si>
    <t>MMCOF7990 EDGMR SNF EV CHG STN</t>
  </si>
  <si>
    <t>MMCOF7990 EDGEMOOR SKILLED NURSING FACILITY EV CHARGING STATIONS</t>
  </si>
  <si>
    <t>7990D</t>
  </si>
  <si>
    <t>MMCOF7991 WL RD RC VH SR FM PK</t>
  </si>
  <si>
    <t>MMCOF7991 WILLOW ROAD RECREATIONAL VEHICLE SENIOR AND FAMILY PARKING</t>
  </si>
  <si>
    <t>7991D</t>
  </si>
  <si>
    <t>COFD7993 DICTIONARY HILLS</t>
  </si>
  <si>
    <t>7993C</t>
  </si>
  <si>
    <t>‭2024-25‬</t>
  </si>
  <si>
    <t>COFD7994 ENCINITAS LDFL PK CVN</t>
  </si>
  <si>
    <t>COFD7994 ENCINITAS LANDFILL PARK CONVERSION</t>
  </si>
  <si>
    <t>7994C</t>
  </si>
  <si>
    <t>JFCF7995 RAMONA FIRE STATION</t>
  </si>
  <si>
    <t>7995J</t>
  </si>
  <si>
    <t>JFCF7996 SN DGO CNTY FE TRG TR</t>
  </si>
  <si>
    <t>JFCF7996 SAN DIEGO COUNTY FIRE TRAINING TOWER</t>
  </si>
  <si>
    <t>7996J</t>
  </si>
  <si>
    <t>MMCOF7998 EG MST IMP VS RMS FC</t>
  </si>
  <si>
    <t>MMCOF7998 ENERGY MEASURES IMPLEMENTATION AT VARIOUS RMS FACILITIES</t>
  </si>
  <si>
    <t>7998D</t>
  </si>
  <si>
    <t>MMCOF7999 EV RDMP FOR VAR LOCA</t>
  </si>
  <si>
    <t>MMCOF7999 EV ROADMAP FOR VARIOUS LOCATIONS</t>
  </si>
  <si>
    <t>7999D</t>
  </si>
  <si>
    <t>MMCOF7A02 SR PB HTH CTR TI REN</t>
  </si>
  <si>
    <t>MMCOF7A02 SOUTH REGION PUBLIC HEALTH CENTER TI RENOVATIONS</t>
  </si>
  <si>
    <t>7A02D</t>
  </si>
  <si>
    <t>MMCOF7A03 VSTA LIB SVC DSK INT</t>
  </si>
  <si>
    <t>MMCOF7A03 VISTA LIBRARY SERVICE DESK INSTALLATION</t>
  </si>
  <si>
    <t>7A03D</t>
  </si>
  <si>
    <t>MMCOF7A04 SWT RE PK ELC SWR UP</t>
  </si>
  <si>
    <t>MMCOF7A04 SWEETWATER REGIONAL PARK ELECTRICAL AND SEWER UPGRADES</t>
  </si>
  <si>
    <t>7A04D</t>
  </si>
  <si>
    <t>MMCOF7A11 DS PS CG RR SH RP UP</t>
  </si>
  <si>
    <t>MMCOF7A11 DOS PICOS CAMPGROUND RESTROOM SHOWER REPLACEMENT</t>
  </si>
  <si>
    <t>7A11D</t>
  </si>
  <si>
    <t>MMCOF7A12 DOS PCS RR UP VAR LO</t>
  </si>
  <si>
    <t>MMCOF7A12 DOS PICOS RESTROOM UPGRADE AT VARIOUS LOCATIONS</t>
  </si>
  <si>
    <t>7A12D</t>
  </si>
  <si>
    <t>MMCOF7A14 WLLM HEISE PK RR RE</t>
  </si>
  <si>
    <t>MMCOF7A14 WILLIAM HEISE PARK RESTROOM REPLACEMENT</t>
  </si>
  <si>
    <t>7A14D</t>
  </si>
  <si>
    <t>MMCOF7A15 POTRERO PK RSTRM REP</t>
  </si>
  <si>
    <t>MMCOF7A15 POTRERO PARK RESTROOM REPLACEMENT</t>
  </si>
  <si>
    <t>7A15D</t>
  </si>
  <si>
    <t>MMCOF7A21 GLD AR PK HV U DC RE</t>
  </si>
  <si>
    <t>MMCOF7A21 GOODLAND ACRES PARK COMMUNITY CENTER HVAC UNIT AND DUCTING REPLACEMENT</t>
  </si>
  <si>
    <t>7A21D</t>
  </si>
  <si>
    <t>MMCOF7A22 4S RANCH PARK IMP</t>
  </si>
  <si>
    <t>MMCOF7A22 4S RANCH PARK IMPROVEMENTS</t>
  </si>
  <si>
    <t>7A22D</t>
  </si>
  <si>
    <t>MMCOF7A23 4S R S PK PVC SY LED</t>
  </si>
  <si>
    <t>MMCOF7A23 4S RANCH SPORTS PARK PHOTOVOLTAIC SYSTEM AND LED LIGHTING</t>
  </si>
  <si>
    <t>7A23D</t>
  </si>
  <si>
    <t>MMCOF7A24 4S RC PT PK PG ST RE</t>
  </si>
  <si>
    <t>MMCOF7A24 4S RANCH PATRIOT PARK PLAYGROUND REPLACEMENT</t>
  </si>
  <si>
    <t>7A24D</t>
  </si>
  <si>
    <t>MMCOF7A26 LS STELZR CNTY PK PG</t>
  </si>
  <si>
    <t>MMCOF7A26 LOUIS STELZER COUNTY PARK PLAYGROUND REPLACEMENT</t>
  </si>
  <si>
    <t>7A26D</t>
  </si>
  <si>
    <t>MMCOF7A27 DPR ADA ACCSSBTY IMP</t>
  </si>
  <si>
    <t>MMCOF7A27 DPR ADA ACCESSIBILITY IMPROVEMENTS</t>
  </si>
  <si>
    <t>7A27D</t>
  </si>
  <si>
    <t>MMCOF7A29 S VY FS62 EX WK RM A</t>
  </si>
  <si>
    <t>MMCOF7A29 SHELTER VALLEY FS 62 EXTERIOR WORKOUT ROOM ADDITION</t>
  </si>
  <si>
    <t>7A29D</t>
  </si>
  <si>
    <t>MMCOF7A30 EMJDF AH SY RT FMB R</t>
  </si>
  <si>
    <t>MMCOF7A30 EAST MESA JUVENILE DETENTION FACILITY IMPROVEMENTS</t>
  </si>
  <si>
    <t>7A30D</t>
  </si>
  <si>
    <t>MMCOF7A31 FALLBROOK SUBSTN IMP</t>
  </si>
  <si>
    <t>MMCOF7A31 FALLBROOK SUBSTATION IMPROVEMENTS</t>
  </si>
  <si>
    <t>7A31D</t>
  </si>
  <si>
    <t>MMCOF7A33 VSTA PATROL MISC IMP</t>
  </si>
  <si>
    <t>MMCOF7A33 NORTH COUNTY REGIONAL CENTER VISTA CCTV UPGRADE AND IMPROVEMENTS</t>
  </si>
  <si>
    <t>7A33D</t>
  </si>
  <si>
    <t>MMCOF7A34 SDCJ ADA UPGRD PH 3</t>
  </si>
  <si>
    <t>MMCOF7A34 SAN DIEGO CENTRAL JAIL ADA UPGRADE PHASE 3</t>
  </si>
  <si>
    <t>7A34D</t>
  </si>
  <si>
    <t>MMCOF7A35 VLY CTR SBSTTN MC IP</t>
  </si>
  <si>
    <t>MMCOF7A35 VALLEY CENTER SUBSTATION IMPROVEMENTS</t>
  </si>
  <si>
    <t>7A35D</t>
  </si>
  <si>
    <t>MMCOF7A36 SHF HQ ST BLD LGT RE</t>
  </si>
  <si>
    <t>MMCOF7A36 SHERIFFS HQ SITE BOLLARD LIGHTING REPLACEMENT</t>
  </si>
  <si>
    <t>7A36D</t>
  </si>
  <si>
    <t>MMCOF7A37 MIRAMAR K9 FNCG RE</t>
  </si>
  <si>
    <t>MMCOF7A37 MIRAMAR K9 FENCING REPLACEMENT</t>
  </si>
  <si>
    <t>7A37D</t>
  </si>
  <si>
    <t>MMCOF7A38 RCHTA SBSTN OF HV RE</t>
  </si>
  <si>
    <t>MMCOF7A38 RANCHITA SUBSTATION OFFICE HVAC REPLACEMENT</t>
  </si>
  <si>
    <t>7A38D</t>
  </si>
  <si>
    <t>MMCOF7A39 COC 5580 HVAC EQ RE</t>
  </si>
  <si>
    <t>MMCOF7A39 COC 5580 HVAC EQUIPMENT REPLACEMENT</t>
  </si>
  <si>
    <t>7A39D</t>
  </si>
  <si>
    <t>MMCOF7A40 LCDRF ADA UPGRADE</t>
  </si>
  <si>
    <t>MMCOF7A40 LAS COLINAS DETENTION AND REENTRY FACILITY ADA UPGRADE</t>
  </si>
  <si>
    <t>7A40D</t>
  </si>
  <si>
    <t>MMCOF7A41 SDCPH PHARMACY RELOC</t>
  </si>
  <si>
    <t>MMCOF7A41 SDCPH PHARMACY RELOCATION</t>
  </si>
  <si>
    <t>7A41D</t>
  </si>
  <si>
    <t>MMCOF7A42 E CT RG CT PLT RP RS</t>
  </si>
  <si>
    <t>MMCOF7A42 EAST COUNTY REGIONAL CENTER PARKING LOT REPAIR &amp; RESURFACE</t>
  </si>
  <si>
    <t>7A42D</t>
  </si>
  <si>
    <t>MMCOF7A43 EMJDF CCTV FR AG DG</t>
  </si>
  <si>
    <t>MMCOF7A43 EMJDF UPGRADE CCTV FROM ANALOG TO DIGITAL</t>
  </si>
  <si>
    <t>7A43D</t>
  </si>
  <si>
    <t>COFD7A44 TJRV SPNRS MSA SW IMP</t>
  </si>
  <si>
    <t>COFD7A44 TIJUANA RIVER VALLEY SPOONERS MESA STORMWATER IMPROVEMENTS</t>
  </si>
  <si>
    <t>7A44C</t>
  </si>
  <si>
    <t>MMCOF7A45 TROY ST SLPNG CABINS</t>
  </si>
  <si>
    <t>MMCOF7A45 TROY STREET SLEEPING CABINS</t>
  </si>
  <si>
    <t>7A45D</t>
  </si>
  <si>
    <t>MMCOF7A46 EL CAJON FRC CANOPY</t>
  </si>
  <si>
    <t>7A46D</t>
  </si>
  <si>
    <t>MMCOF7A47 ECRC EV PROJECT</t>
  </si>
  <si>
    <t>MMCOF7A47 EAST COUNTY REGIONAL CENTER EV PROJECT</t>
  </si>
  <si>
    <t>7A47D</t>
  </si>
  <si>
    <t>MMCOF7A48 NCAS HVAC ELCTRFICTN</t>
  </si>
  <si>
    <t>MMCOF7A48 NORTH COUNTY ANIMAL SHELTER HVAC ELECTRIFICATION</t>
  </si>
  <si>
    <t>7A48D</t>
  </si>
  <si>
    <t>DAO-DISTRICT ATTORNEY</t>
  </si>
  <si>
    <t>MMCOF7A50 HOJ DA IT ROOM HVAC</t>
  </si>
  <si>
    <t>MMCOF7A50 HALL OF JUSTICE DA IT ROOM HVAC UNITS REPLACEMENT</t>
  </si>
  <si>
    <t>7A50D</t>
  </si>
  <si>
    <t>MMCOF7A51 HOJ PK LOT GATE REPL</t>
  </si>
  <si>
    <t>MMCOF7A51 HALL OF JUSTICE PARKING LOT GATE REPLACEMENT</t>
  </si>
  <si>
    <t>7A51D</t>
  </si>
  <si>
    <t>COFD7A53 JS MTN CY PK BBHC PR</t>
  </si>
  <si>
    <t>COFD7A53 JESS MARTIN COUNTY PARK BASKETBALL HALF-COURT PROJECT</t>
  </si>
  <si>
    <t>7A53C</t>
  </si>
  <si>
    <t>COFD7A54 TJRV REPI HBT RSTN PL</t>
  </si>
  <si>
    <t>COFD7A54 TIJUANA RIVER VALLEY REPI HABITAT RESTORATION PLAN</t>
  </si>
  <si>
    <t>7A54C</t>
  </si>
  <si>
    <t>COHC7A55 CHILDRENS CRISIS RES</t>
  </si>
  <si>
    <t>COHC7A55 CHILDRENS CRISIS RESIDENTIAL</t>
  </si>
  <si>
    <t>7A55H</t>
  </si>
  <si>
    <t>‭2025-26‬</t>
  </si>
  <si>
    <t>JFCF7A56 PROBA YOUTH LRP FAC</t>
  </si>
  <si>
    <t>JFCF7A56 PROBATIONS YOUTH LESS RESTRICTIVE PLACEMENT FACILITY</t>
  </si>
  <si>
    <t>7A56J</t>
  </si>
  <si>
    <t>MMCOF7A57 COC CA TM AV EQ UG</t>
  </si>
  <si>
    <t>MMCOF7A57 COC COMMON AREA AND TRAINING ROOMS AV EQUIPMENT UPGRADE</t>
  </si>
  <si>
    <t>7A57D</t>
  </si>
  <si>
    <t>MMCOF7A58 RC SD LIB EXT STR IN</t>
  </si>
  <si>
    <t>MMCOF7A58 RANCHO SAN DIEGO LIBRARY EXTERIOR SORTER INLET</t>
  </si>
  <si>
    <t>7A58D</t>
  </si>
  <si>
    <t>MMCOF7A59 SBRC STY SYS RE</t>
  </si>
  <si>
    <t>MMCOF7A59 SBRC SECURITY SYSTEM REPLACEMENT</t>
  </si>
  <si>
    <t>7A59D</t>
  </si>
  <si>
    <t>MMCOF7A60 EMRF CAM SYS RE</t>
  </si>
  <si>
    <t>MMCOF7A60 EAST MESA REENTRY FACILITY CAMERAS SYSTEM REPLACEMENT</t>
  </si>
  <si>
    <t>7A60D</t>
  </si>
  <si>
    <t>MMCOF7A61 RMDF WPR KEQ WH</t>
  </si>
  <si>
    <t>MMCOF7A61 ROCK MOUNTAIN DETENTION FACILITY WATER PROOFING KITCHEN EQUIPMENT WATER HEATERS</t>
  </si>
  <si>
    <t>7A61D</t>
  </si>
  <si>
    <t>MMCOF7A62 CTY EV FCG NW P</t>
  </si>
  <si>
    <t>MMCOF7A62 COUNTY EV FAST CHARGING NETWORK PROJECT</t>
  </si>
  <si>
    <t>7A62D</t>
  </si>
  <si>
    <t>MMCOF7A63 LCDF EV PROJECT</t>
  </si>
  <si>
    <t>MMCOF7A63 LAS COLINAS DETENTION FACILITY EV PROJECT</t>
  </si>
  <si>
    <t>7A63D</t>
  </si>
  <si>
    <t>MMCOF7A64 GILLESPIE EV PROJECT</t>
  </si>
  <si>
    <t>MMCOF7A64 GILLESPIE FIELD AIRPORT EV PROJECT</t>
  </si>
  <si>
    <t>7A64D</t>
  </si>
  <si>
    <t>MMCOF7A65 LG FRC SCTY SYS UG</t>
  </si>
  <si>
    <t>MMCOF7A65 LEMON GROVE FRC SECURITY SYSTEM UPGRADE</t>
  </si>
  <si>
    <t>7A65D</t>
  </si>
  <si>
    <t>Footnote:</t>
  </si>
  <si>
    <t>** Projects that share the same org and account display an aggregate total appropriation amount for each project at the fund-org-account level, not at the project level.</t>
  </si>
  <si>
    <t>End of Report</t>
  </si>
  <si>
    <t>Manual A&amp;C updates</t>
  </si>
  <si>
    <t>7312M Worksheet</t>
  </si>
  <si>
    <t>Total Approp</t>
  </si>
  <si>
    <t>Total Expend</t>
  </si>
  <si>
    <t>Amended</t>
  </si>
  <si>
    <t>Actual</t>
  </si>
  <si>
    <t>FEB-20</t>
  </si>
  <si>
    <t>FEB-21</t>
  </si>
  <si>
    <t>FEB-22</t>
  </si>
  <si>
    <t>FEB-23</t>
  </si>
  <si>
    <t>FEB-24</t>
  </si>
  <si>
    <t>FEB-25</t>
  </si>
  <si>
    <t>GL014</t>
  </si>
  <si>
    <t>GL085</t>
  </si>
  <si>
    <t>ADJ-20</t>
  </si>
  <si>
    <t>ADJ-22</t>
  </si>
  <si>
    <t>ADJ-23</t>
  </si>
  <si>
    <t>ADJ-24</t>
  </si>
  <si>
    <t>ADJ-25</t>
  </si>
  <si>
    <t xml:space="preserve"> </t>
  </si>
  <si>
    <t>FEB-19</t>
  </si>
  <si>
    <t>JUN-19</t>
  </si>
  <si>
    <t>GL085 ADJ-20</t>
  </si>
  <si>
    <t>GL014 ADJ-20</t>
  </si>
  <si>
    <t>GL085 FEB-21</t>
  </si>
  <si>
    <t>GL085 FEB-22</t>
  </si>
  <si>
    <t>GL085 ADJ-22</t>
  </si>
  <si>
    <t>GL014 ADJ-22</t>
  </si>
  <si>
    <t>GL085 FEB-23</t>
  </si>
  <si>
    <t>GL014 FEB-23</t>
  </si>
  <si>
    <t>GL085 ADJ-23</t>
  </si>
  <si>
    <t>GL014 ADJ-23</t>
  </si>
  <si>
    <t>GL085 FEB-24</t>
  </si>
  <si>
    <t>GL014 FEB-24</t>
  </si>
  <si>
    <t>GL085 ADJ-24</t>
  </si>
  <si>
    <t>GL014 ADJ-24</t>
  </si>
  <si>
    <t>GL085 FEB-25</t>
  </si>
  <si>
    <t>GL014 FEB-25</t>
  </si>
  <si>
    <t>GL085 ADJ-25</t>
  </si>
  <si>
    <t>GL014 ADJ-25</t>
  </si>
  <si>
    <t>lized revenue.</t>
  </si>
  <si>
    <t>indicates under rea</t>
  </si>
  <si>
    <t>positive Remaining Balance</t>
  </si>
  <si>
    <t>NUES, a</t>
  </si>
  <si>
    <t>For REVE</t>
  </si>
  <si>
    <t>*</t>
  </si>
  <si>
    <t>expenditure.</t>
  </si>
  <si>
    <t>ance indicates over</t>
  </si>
  <si>
    <t>, a negative Remaining Bal</t>
  </si>
  <si>
    <t>NDITURES</t>
  </si>
  <si>
    <t>For EXPE</t>
  </si>
  <si>
    <t>OTE:</t>
  </si>
  <si>
    <t>N</t>
  </si>
  <si>
    <t>_</t>
  </si>
  <si>
    <t>____________________</t>
  </si>
  <si>
    <t>__________________________</t>
  </si>
  <si>
    <t>________</t>
  </si>
  <si>
    <t>_________</t>
  </si>
  <si>
    <t>______</t>
  </si>
  <si>
    <t>COST***</t>
  </si>
  <si>
    <t>***NET</t>
  </si>
  <si>
    <t>NUES</t>
  </si>
  <si>
    <t>OTAL REVE</t>
  </si>
  <si>
    <t>T</t>
  </si>
  <si>
    <t>ING SOURCES</t>
  </si>
  <si>
    <t>R FINANC</t>
  </si>
  <si>
    <t>80 - OTHE</t>
  </si>
  <si>
    <t>RR4</t>
  </si>
  <si>
    <t>------------------</t>
  </si>
  <si>
    <t>----------------</t>
  </si>
  <si>
    <t>-------</t>
  </si>
  <si>
    <t>--------</t>
  </si>
  <si>
    <t>------</t>
  </si>
  <si>
    <t>(F)=(A-E)</t>
  </si>
  <si>
    <t>(E)=(C+D)</t>
  </si>
  <si>
    <t>(D)</t>
  </si>
  <si>
    <t>(C)</t>
  </si>
  <si>
    <t>(B)</t>
  </si>
  <si>
    <t>(A)</t>
  </si>
  <si>
    <t>ACCOUNT</t>
  </si>
  <si>
    <t>OBJECT</t>
  </si>
  <si>
    <t>REMAINING BALANCE</t>
  </si>
  <si>
    <t>ENCUMB + ACTUAL</t>
  </si>
  <si>
    <t>YTD ENCUMBRANCES</t>
  </si>
  <si>
    <t>ACTUAL YTD</t>
  </si>
  <si>
    <t>CURRENT PERIOD</t>
  </si>
  <si>
    <t>YTD - BUDGET</t>
  </si>
  <si>
    <t>UTLAY)</t>
  </si>
  <si>
    <t>APITAL O</t>
  </si>
  <si>
    <t>=D1110 (C</t>
  </si>
  <si>
    <t>F_GRP</t>
  </si>
  <si>
    <t>cy: USD</t>
  </si>
  <si>
    <t>Curren</t>
  </si>
  <si>
    <t>riod: FEB-26</t>
  </si>
  <si>
    <t>Current Pe</t>
  </si>
  <si>
    <t>GL014 VERSION 02</t>
  </si>
  <si>
    <t>ECT AND ACCOUNT  -</t>
  </si>
  <si>
    <t>D REVENUE BY ORG OBJ</t>
  </si>
  <si>
    <t>EXPENDITURE AN</t>
  </si>
  <si>
    <t>Date: 05-MAR-26 14:40:56</t>
  </si>
  <si>
    <t>COSD</t>
  </si>
  <si>
    <t>48106 OPERATING TR</t>
  </si>
  <si>
    <t>RR480</t>
  </si>
  <si>
    <t>MMCOF7A6</t>
  </si>
  <si>
    <t>48215 REIMB FR SAN</t>
  </si>
  <si>
    <t>MMCOF7A5</t>
  </si>
  <si>
    <t>48118 OPER TRSFR L</t>
  </si>
  <si>
    <t>48117 OPER TRSFR O</t>
  </si>
  <si>
    <t>JFCF7A56</t>
  </si>
  <si>
    <t>COHC7A55</t>
  </si>
  <si>
    <t>48116 OPER TRSFR P</t>
  </si>
  <si>
    <t>COFD7A53</t>
  </si>
  <si>
    <t>48111 OPER TRSFR I</t>
  </si>
  <si>
    <t>MMCOF7A4</t>
  </si>
  <si>
    <t>COFD7A44</t>
  </si>
  <si>
    <t>MMCOF7A3</t>
  </si>
  <si>
    <t>MMCOF7A2</t>
  </si>
  <si>
    <t>MMCOF7A1</t>
  </si>
  <si>
    <t>MMCOF7A0</t>
  </si>
  <si>
    <t>MMCOF799</t>
  </si>
  <si>
    <t>48107 OPERATING TR</t>
  </si>
  <si>
    <t>JFCF7996</t>
  </si>
  <si>
    <t>JFCF7995</t>
  </si>
  <si>
    <t>COFD7994</t>
  </si>
  <si>
    <t>COFD7993</t>
  </si>
  <si>
    <t>MMCOF798</t>
  </si>
  <si>
    <t>COFD7983</t>
  </si>
  <si>
    <t>MMCOF797</t>
  </si>
  <si>
    <t>48124 OPER TSFR PR</t>
  </si>
  <si>
    <t>JFCF7972</t>
  </si>
  <si>
    <t>JFCF7971</t>
  </si>
  <si>
    <t>COFD7970</t>
  </si>
  <si>
    <t>COFD7969</t>
  </si>
  <si>
    <t>COFD7968</t>
  </si>
  <si>
    <t>COFD7967</t>
  </si>
  <si>
    <t>COFD7966</t>
  </si>
  <si>
    <t>MMCOF796</t>
  </si>
  <si>
    <t>MMCOF795</t>
  </si>
  <si>
    <t>MMCOF794</t>
  </si>
  <si>
    <t>MMCOF793</t>
  </si>
  <si>
    <t>MMCOF792</t>
  </si>
  <si>
    <t>MMCOF791</t>
  </si>
  <si>
    <t>COFD7912</t>
  </si>
  <si>
    <t>COFD7911</t>
  </si>
  <si>
    <t>COFD7910</t>
  </si>
  <si>
    <t>COFD7909</t>
  </si>
  <si>
    <t>COFD7908</t>
  </si>
  <si>
    <t>MMCOF790</t>
  </si>
  <si>
    <t>MMCOF789</t>
  </si>
  <si>
    <t>COFD7895</t>
  </si>
  <si>
    <t>COFD7894</t>
  </si>
  <si>
    <t>COFD7893</t>
  </si>
  <si>
    <t>MMCOF788</t>
  </si>
  <si>
    <t>MMCOF787</t>
  </si>
  <si>
    <t>MMCOF786</t>
  </si>
  <si>
    <t>MMCOF785</t>
  </si>
  <si>
    <t>COFD7849</t>
  </si>
  <si>
    <t>COFD7848</t>
  </si>
  <si>
    <t>MMCOF784</t>
  </si>
  <si>
    <t>COLIB784</t>
  </si>
  <si>
    <t>COHC7844</t>
  </si>
  <si>
    <t>COFD7841</t>
  </si>
  <si>
    <t>COFD7840</t>
  </si>
  <si>
    <t>COFD7837</t>
  </si>
  <si>
    <t>COFD7836</t>
  </si>
  <si>
    <t>MMCOF783</t>
  </si>
  <si>
    <t>MMCOF782</t>
  </si>
  <si>
    <t>MMCOF781</t>
  </si>
  <si>
    <t>MMCOF780</t>
  </si>
  <si>
    <t>COFD7805</t>
  </si>
  <si>
    <t>COFD7796</t>
  </si>
  <si>
    <t>COFD7792</t>
  </si>
  <si>
    <t>COFD7791</t>
  </si>
  <si>
    <t>COFD7790</t>
  </si>
  <si>
    <t>COFD7789</t>
  </si>
  <si>
    <t>COFD7788</t>
  </si>
  <si>
    <t>MMCOF778</t>
  </si>
  <si>
    <t>MMCOF777</t>
  </si>
  <si>
    <t>MMCOF776</t>
  </si>
  <si>
    <t>COFD7739</t>
  </si>
  <si>
    <t>COFD7731</t>
  </si>
  <si>
    <t>COFD7729</t>
  </si>
  <si>
    <t>COFD7728</t>
  </si>
  <si>
    <t>COFD7727</t>
  </si>
  <si>
    <t>COFD7723</t>
  </si>
  <si>
    <t>COFD7722</t>
  </si>
  <si>
    <t>COFD7721</t>
  </si>
  <si>
    <t>COFD7720</t>
  </si>
  <si>
    <t>COFD7719</t>
  </si>
  <si>
    <t>COFD7718</t>
  </si>
  <si>
    <t>COFD7717</t>
  </si>
  <si>
    <t>COFD7715</t>
  </si>
  <si>
    <t>COFD7714</t>
  </si>
  <si>
    <t>COFD7713</t>
  </si>
  <si>
    <t>COFD7712</t>
  </si>
  <si>
    <t>COFD7711</t>
  </si>
  <si>
    <t>COFD7710</t>
  </si>
  <si>
    <t>COFD7709</t>
  </si>
  <si>
    <t>COFD7708</t>
  </si>
  <si>
    <t>COFD7706</t>
  </si>
  <si>
    <t>MMCOF769</t>
  </si>
  <si>
    <t>COFD7688</t>
  </si>
  <si>
    <t>MMCOF768</t>
  </si>
  <si>
    <t>MMCOF764</t>
  </si>
  <si>
    <t>COFD7634</t>
  </si>
  <si>
    <t>MMCOF762</t>
  </si>
  <si>
    <t>MMCOF759</t>
  </si>
  <si>
    <t>COLIB758</t>
  </si>
  <si>
    <t>COFD7578</t>
  </si>
  <si>
    <t>COFD7575</t>
  </si>
  <si>
    <t>COFD7574</t>
  </si>
  <si>
    <t>COFD7573</t>
  </si>
  <si>
    <t>COFD7572</t>
  </si>
  <si>
    <t>COFD7571</t>
  </si>
  <si>
    <t>COFD7570</t>
  </si>
  <si>
    <t>COFD7568</t>
  </si>
  <si>
    <t>COFD7567</t>
  </si>
  <si>
    <t>COFD7566</t>
  </si>
  <si>
    <t>COFD7565</t>
  </si>
  <si>
    <t>COFD7564</t>
  </si>
  <si>
    <t>COFD7563</t>
  </si>
  <si>
    <t>COFD7562</t>
  </si>
  <si>
    <t>COFD7561</t>
  </si>
  <si>
    <t>COFD7560</t>
  </si>
  <si>
    <t>COFD7559</t>
  </si>
  <si>
    <t>COFD7557</t>
  </si>
  <si>
    <t>COFD7549</t>
  </si>
  <si>
    <t>COFD7543</t>
  </si>
  <si>
    <t>COFD7539</t>
  </si>
  <si>
    <t>COFD7538</t>
  </si>
  <si>
    <t>COFD7537</t>
  </si>
  <si>
    <t>COFD7536</t>
  </si>
  <si>
    <t>COFD7533</t>
  </si>
  <si>
    <t>COFD7530</t>
  </si>
  <si>
    <t>COHC7529</t>
  </si>
  <si>
    <t>COFD7526</t>
  </si>
  <si>
    <t>JFCF7521</t>
  </si>
  <si>
    <t>COFD7514</t>
  </si>
  <si>
    <t>COFD7511</t>
  </si>
  <si>
    <t>COFD7510</t>
  </si>
  <si>
    <t>COLIB750</t>
  </si>
  <si>
    <t>JFCF7497</t>
  </si>
  <si>
    <t>COFD7494</t>
  </si>
  <si>
    <t>COFD7468</t>
  </si>
  <si>
    <t>COFD7397</t>
  </si>
  <si>
    <t>KA9500 M</t>
  </si>
  <si>
    <t>S REVENUES</t>
  </si>
  <si>
    <t>ELLANEOU</t>
  </si>
  <si>
    <t>70 - MISC</t>
  </si>
  <si>
    <t>47507 SETTLEMENT F</t>
  </si>
  <si>
    <t>RR470</t>
  </si>
  <si>
    <t>COHC7843</t>
  </si>
  <si>
    <t>47540 OTHER MISCEL</t>
  </si>
  <si>
    <t>47535 MISC REVENUE</t>
  </si>
  <si>
    <t>COFD7503</t>
  </si>
  <si>
    <t>CURRENT SERVICES</t>
  </si>
  <si>
    <t>GES FOR</t>
  </si>
  <si>
    <t>60 - CHAR</t>
  </si>
  <si>
    <t>46678 INSTITUTIONA</t>
  </si>
  <si>
    <t>RR460</t>
  </si>
  <si>
    <t>COHC7921</t>
  </si>
  <si>
    <t>COHC7920</t>
  </si>
  <si>
    <t>COHC7799</t>
  </si>
  <si>
    <t>COHC7798</t>
  </si>
  <si>
    <t>COHC7750</t>
  </si>
  <si>
    <t>ENTAL REVENUE</t>
  </si>
  <si>
    <t>RGOVERNM</t>
  </si>
  <si>
    <t>50 - INTE</t>
  </si>
  <si>
    <t>45420 ST AID AIDS</t>
  </si>
  <si>
    <t>RR450</t>
  </si>
  <si>
    <t>45414 ST AID OTHER</t>
  </si>
  <si>
    <t>458CL FED DON 12.3</t>
  </si>
  <si>
    <t>COFD7A54</t>
  </si>
  <si>
    <t>45794 FED TREASURY</t>
  </si>
  <si>
    <t>COFD7930</t>
  </si>
  <si>
    <t>45575 BEHAVIORAL H</t>
  </si>
  <si>
    <t>458AU FED EPA 66.4</t>
  </si>
  <si>
    <t>45813 FED HUD 14.2</t>
  </si>
  <si>
    <t>COFD7847</t>
  </si>
  <si>
    <t>458BI FED HHS 93.3</t>
  </si>
  <si>
    <t>COFD7842</t>
  </si>
  <si>
    <t>45900 OTHER INTERG</t>
  </si>
  <si>
    <t>S</t>
  </si>
  <si>
    <t>ENDITURE</t>
  </si>
  <si>
    <t>TOTAL EXP</t>
  </si>
  <si>
    <t>EQUIPMENT</t>
  </si>
  <si>
    <t>D ASSETS</t>
  </si>
  <si>
    <t>48 - FIXE</t>
  </si>
  <si>
    <t>EE5</t>
  </si>
  <si>
    <t>54985 FIXED ASSETS</t>
  </si>
  <si>
    <t>EE548</t>
  </si>
  <si>
    <t>40 - FIXE</t>
  </si>
  <si>
    <t>54202 CAPITAL PROJ</t>
  </si>
  <si>
    <t>EE540</t>
  </si>
  <si>
    <t>54012 CAPITAL PROJ</t>
  </si>
  <si>
    <t>MMCOF766</t>
  </si>
  <si>
    <t>54878 COFD PKS SAN</t>
  </si>
  <si>
    <t>54028 KA9500 MULTI</t>
  </si>
  <si>
    <t>SUPPLIES</t>
  </si>
  <si>
    <t>VICES &amp;</t>
  </si>
  <si>
    <t>20 -  SER</t>
  </si>
  <si>
    <t>52432 CONSULTANT C</t>
  </si>
  <si>
    <t>EE520</t>
  </si>
  <si>
    <t>52396 CONTRACTED S</t>
  </si>
  <si>
    <t>52374 INTER-DEPART</t>
  </si>
  <si>
    <t>52708 FAC MGMT ISF</t>
  </si>
  <si>
    <t>52566 MINOR EQUIPM</t>
  </si>
  <si>
    <t>52330 OFFICE EXPEN</t>
  </si>
  <si>
    <t>ITURES</t>
  </si>
  <si>
    <t>EXPEND</t>
  </si>
  <si>
    <t>Page:   1</t>
  </si>
  <si>
    <t>OSD</t>
  </si>
  <si>
    <t>C</t>
  </si>
  <si>
    <t>GL014 FEB-26</t>
  </si>
  <si>
    <t>GL085 FEB-26</t>
  </si>
  <si>
    <t>FEB-26</t>
  </si>
  <si>
    <t>ADJ-26</t>
  </si>
  <si>
    <t>---------------</t>
  </si>
  <si>
    <t>EL CAJON BRANCH LIBRARY</t>
  </si>
  <si>
    <t>COLIB7845</t>
  </si>
  <si>
    <t>RANCHO SAN DIEGO LIBRARY</t>
  </si>
  <si>
    <t>COLIB7581</t>
  </si>
  <si>
    <t>7581L</t>
  </si>
  <si>
    <t>JULIAN LIBRARY COMMUNITY</t>
  </si>
  <si>
    <t>COLIB7580</t>
  </si>
  <si>
    <t>BONITA LIBRARY EXPANSION</t>
  </si>
  <si>
    <t>COLIB7542</t>
  </si>
  <si>
    <t>7542L</t>
  </si>
  <si>
    <t>LAKESIDE BRANCH LIBRARY</t>
  </si>
  <si>
    <t>COLIB7541</t>
  </si>
  <si>
    <t>7541L</t>
  </si>
  <si>
    <t>4S RANCH LIBRARY EXPANSI</t>
  </si>
  <si>
    <t>COLIB7509</t>
  </si>
  <si>
    <t>LAKESIDE LIBRARY</t>
  </si>
  <si>
    <t>COLIB7506</t>
  </si>
  <si>
    <t>7506L</t>
  </si>
  <si>
    <t>CASA DE ORO LIBRARY</t>
  </si>
  <si>
    <t>COLIB7505</t>
  </si>
  <si>
    <t>BORREGO SPRINGS COMMUNIT</t>
  </si>
  <si>
    <t>COLIB7470</t>
  </si>
  <si>
    <t>7470L</t>
  </si>
  <si>
    <t>RY PROJECTS</t>
  </si>
  <si>
    <t>COF-LIBRA</t>
  </si>
  <si>
    <t>IMPERIAL BEACH LIBRARY</t>
  </si>
  <si>
    <t>COLIB7452</t>
  </si>
  <si>
    <t>7452L</t>
  </si>
  <si>
    <t>IMPERIAL BEACH BRANCH LI</t>
  </si>
  <si>
    <t>COLIB7399</t>
  </si>
  <si>
    <t>7399L</t>
  </si>
  <si>
    <t>DOWNTOWN SD LAW LIBRARY</t>
  </si>
  <si>
    <t>COLIB7398</t>
  </si>
  <si>
    <t>7398L</t>
  </si>
  <si>
    <t>LINCOLN ACRES LIBRARY &amp;</t>
  </si>
  <si>
    <t>COLIB7351</t>
  </si>
  <si>
    <t>7351L</t>
  </si>
  <si>
    <t>KL2983 ALPINE BRANCH LIB</t>
  </si>
  <si>
    <t>COLIB7349</t>
  </si>
  <si>
    <t>7349L</t>
  </si>
  <si>
    <t>-------------------------</t>
  </si>
  <si>
    <t>---------</t>
  </si>
  <si>
    <t>(G) = (E-F)</t>
  </si>
  <si>
    <t>(F)</t>
  </si>
  <si>
    <t>(E)</t>
  </si>
  <si>
    <t>D) = (A - B - C)</t>
  </si>
  <si>
    <t>(C)         (</t>
  </si>
  <si>
    <t>Revenue</t>
  </si>
  <si>
    <t>Appropriations</t>
  </si>
  <si>
    <t>Balance</t>
  </si>
  <si>
    <t>Expenditures</t>
  </si>
  <si>
    <t>Appropriation</t>
  </si>
  <si>
    <t>Remaining</t>
  </si>
  <si>
    <t>Realized</t>
  </si>
  <si>
    <t>Budgeted</t>
  </si>
  <si>
    <t>Available</t>
  </si>
  <si>
    <t>Encumbrance</t>
  </si>
  <si>
    <t>Project</t>
  </si>
  <si>
    <t>FUND=</t>
  </si>
  <si>
    <t>Period: FEB-26</t>
  </si>
  <si>
    <t>Current</t>
  </si>
  <si>
    <t>ATUS LIFE TO DATE -</t>
  </si>
  <si>
    <t>CAPITAL PROJECT ST</t>
  </si>
  <si>
    <t>PROB YOUTH LESS RESTRICTI</t>
  </si>
  <si>
    <t>SAN DIEGO COUNTY FIRE TRA</t>
  </si>
  <si>
    <t>RAMONA FIRE STATION</t>
  </si>
  <si>
    <t>VISTA DETENTION FACILITY</t>
  </si>
  <si>
    <t>RAMONA SHERIFF STATION</t>
  </si>
  <si>
    <t>I15 SR76 SHERIFF STATION</t>
  </si>
  <si>
    <t>JFCF7851</t>
  </si>
  <si>
    <t>7851J</t>
  </si>
  <si>
    <t>EAST MESA JUVENILE DET FA</t>
  </si>
  <si>
    <t>JFCF7803</t>
  </si>
  <si>
    <t>7803J</t>
  </si>
  <si>
    <t>EAST MESA JUV DET FAC OUT</t>
  </si>
  <si>
    <t>JFCF7733</t>
  </si>
  <si>
    <t>7733J</t>
  </si>
  <si>
    <t>INCARCERATED PEOPLES TRAN</t>
  </si>
  <si>
    <t>JFCF7555</t>
  </si>
  <si>
    <t>7555J</t>
  </si>
  <si>
    <t>RAINBOW HEIGHTS RADIO SIT</t>
  </si>
  <si>
    <t>JFCF7545</t>
  </si>
  <si>
    <t>7545J</t>
  </si>
  <si>
    <t>BOMB ARSON LAND ACQUISITI</t>
  </si>
  <si>
    <t>JFCF7524</t>
  </si>
  <si>
    <t>7524J</t>
  </si>
  <si>
    <t>SHERIFFS QUARTERMASTER RE</t>
  </si>
  <si>
    <t>JFCF7523</t>
  </si>
  <si>
    <t>7523J</t>
  </si>
  <si>
    <t>OHIO STREET PROBATION REN</t>
  </si>
  <si>
    <t>JFCF7522</t>
  </si>
  <si>
    <t>7522J</t>
  </si>
  <si>
    <t>SAN DIEGO JUVENILE JUSTIC</t>
  </si>
  <si>
    <t>COC REDEVELOPMENT OF BLDS</t>
  </si>
  <si>
    <t>JFCF7520</t>
  </si>
  <si>
    <t>7520J</t>
  </si>
  <si>
    <t>BORREGO SPRINGS SHERIFF S</t>
  </si>
  <si>
    <t>JFCF7518</t>
  </si>
  <si>
    <t>7518J</t>
  </si>
  <si>
    <t>PALA AREA NEXTGEN RCS SIT</t>
  </si>
  <si>
    <t>JFCF7515</t>
  </si>
  <si>
    <t>7515J</t>
  </si>
  <si>
    <t>EMERGENCY VEHICLE OPERATI</t>
  </si>
  <si>
    <t>JFCF7507</t>
  </si>
  <si>
    <t>7507J</t>
  </si>
  <si>
    <t>REGIONAL COMMUNICATIONS S</t>
  </si>
  <si>
    <t>CRIME LAB</t>
  </si>
  <si>
    <t>JFCF7474</t>
  </si>
  <si>
    <t>7474J</t>
  </si>
  <si>
    <t>SHERIFFS LAKESIDE</t>
  </si>
  <si>
    <t>JFCF7473</t>
  </si>
  <si>
    <t>7473J</t>
  </si>
  <si>
    <t>CAMPO BARRETT STAFF HOUSI</t>
  </si>
  <si>
    <t>JFCF7466</t>
  </si>
  <si>
    <t>7466J</t>
  </si>
  <si>
    <t>NEXT GENERATION RCS SITE</t>
  </si>
  <si>
    <t>JFCF7441</t>
  </si>
  <si>
    <t>7441J</t>
  </si>
  <si>
    <t>EAST MESA DET RE AND REHA</t>
  </si>
  <si>
    <t>JFCF7432</t>
  </si>
  <si>
    <t>7432J</t>
  </si>
  <si>
    <t>ACILITY CONST FD</t>
  </si>
  <si>
    <t>JUSTICE F</t>
  </si>
  <si>
    <t>RCS HARMONY HILL SITE ACQ</t>
  </si>
  <si>
    <t>JFCF7411</t>
  </si>
  <si>
    <t>7411J</t>
  </si>
  <si>
    <t>JUVENILE PROBATION COMPLE</t>
  </si>
  <si>
    <t>JFCF7401</t>
  </si>
  <si>
    <t>7401J</t>
  </si>
  <si>
    <t>SHF DEFENSIVE TACTICS BUI</t>
  </si>
  <si>
    <t>JFCF7392</t>
  </si>
  <si>
    <t>7392J</t>
  </si>
  <si>
    <t>WOMENS DETENTION FACILITY</t>
  </si>
  <si>
    <t>JFCF7354</t>
  </si>
  <si>
    <t>7354J</t>
  </si>
  <si>
    <t>KK0687 PINE VLLY SUBST BC</t>
  </si>
  <si>
    <t>JFCF7353</t>
  </si>
  <si>
    <t>7353J</t>
  </si>
  <si>
    <t>KK5485 RANCHO SD SHERIFF</t>
  </si>
  <si>
    <t>JFCF7352</t>
  </si>
  <si>
    <t>7352J</t>
  </si>
  <si>
    <t>CHILDRENS CRISIS RESIDENT</t>
  </si>
  <si>
    <t>E REGION COMMUNITY BASED</t>
  </si>
  <si>
    <t>SAN DIEGO COUNTY PSYCHIAT</t>
  </si>
  <si>
    <t>COUNTY PUBLIC HEALTH LABO</t>
  </si>
  <si>
    <t>EAST REGION CSU AND RECOV</t>
  </si>
  <si>
    <t>EDGEMOOR PSYCHIATRIC UNIT</t>
  </si>
  <si>
    <t>CENTRAL REGION COMMUNITY-</t>
  </si>
  <si>
    <t>TRI CITY HEALTH DISTRICT</t>
  </si>
  <si>
    <t>NORTH COASTAL LIVE WELL C</t>
  </si>
  <si>
    <t>COHC7748</t>
  </si>
  <si>
    <t>7748H</t>
  </si>
  <si>
    <t>SOUTHEAST SAN DIEGO LIVE</t>
  </si>
  <si>
    <t>COUNTY LIVE WELL CAMPUS</t>
  </si>
  <si>
    <t>COHC7528</t>
  </si>
  <si>
    <t>7528H</t>
  </si>
  <si>
    <t>NORTH COASTAL HHSA FACILI</t>
  </si>
  <si>
    <t>COHC7496</t>
  </si>
  <si>
    <t>7496H</t>
  </si>
  <si>
    <t>NORTH INLAND CRISIS RESID</t>
  </si>
  <si>
    <t>COHC7488</t>
  </si>
  <si>
    <t>7488H</t>
  </si>
  <si>
    <t>2011 MNTL HLTH SVCS OFFC</t>
  </si>
  <si>
    <t>JVNL HLL</t>
  </si>
  <si>
    <t>7427H</t>
  </si>
  <si>
    <t>ALTH COMPLEX</t>
  </si>
  <si>
    <t>COUNTY HE</t>
  </si>
  <si>
    <t>LTI-SPECIES CNSRVTN PRGRM</t>
  </si>
  <si>
    <t>KA9500 MU</t>
  </si>
  <si>
    <t>LEMON GROVE FRC SECURITY</t>
  </si>
  <si>
    <t>MMCOF7A65</t>
  </si>
  <si>
    <t>GILLESPIE FIELD AIRPORT</t>
  </si>
  <si>
    <t>MMCOF7A64</t>
  </si>
  <si>
    <t>LAS COLINAS DETENTION FA</t>
  </si>
  <si>
    <t>MMCOF7A63</t>
  </si>
  <si>
    <t>COUNTY EV FAST CHARGING</t>
  </si>
  <si>
    <t>MMCOF7A62</t>
  </si>
  <si>
    <t>RMDF WATER PRFING KITCHN</t>
  </si>
  <si>
    <t>MMCOF7A61</t>
  </si>
  <si>
    <t>EMRF CAMERAS SYSTEM REPL</t>
  </si>
  <si>
    <t>MMCOF7A60</t>
  </si>
  <si>
    <t>SBRC SECURITY SYSTEM REP</t>
  </si>
  <si>
    <t>MMCOF7A59</t>
  </si>
  <si>
    <t>RANCHO SD LIBRARY EXTERI</t>
  </si>
  <si>
    <t>MMCOF7A58</t>
  </si>
  <si>
    <t>HOJ PARKING LOT GATE REP</t>
  </si>
  <si>
    <t>MMCOF7A51</t>
  </si>
  <si>
    <t>REPLACE HVAC UNITS FOR H</t>
  </si>
  <si>
    <t>MMCOF7A50</t>
  </si>
  <si>
    <t>NORTH COUNTY ANIMAL SHEL</t>
  </si>
  <si>
    <t>MMCOF7A48</t>
  </si>
  <si>
    <t>EAST COUNTY REGIONAL CEN</t>
  </si>
  <si>
    <t>MMCOF7A47</t>
  </si>
  <si>
    <t>EL CAJON FRC CANOPY</t>
  </si>
  <si>
    <t>MMCOF7A46</t>
  </si>
  <si>
    <t>TROY SLEEPING CABINS</t>
  </si>
  <si>
    <t>MMCOF7A45</t>
  </si>
  <si>
    <t>EMJDF UPGRADE CCTV FR AN</t>
  </si>
  <si>
    <t>MMCOF7A43</t>
  </si>
  <si>
    <t>EAST COUNTY REG CTR PK L</t>
  </si>
  <si>
    <t>MMCOF7A42</t>
  </si>
  <si>
    <t>SDCPH PHARMACY RELOCATIO</t>
  </si>
  <si>
    <t>MMCOF7A41</t>
  </si>
  <si>
    <t>LCDRF ADA UPGRADE</t>
  </si>
  <si>
    <t>MMCOF7A40</t>
  </si>
  <si>
    <t>COC 5580 HVAC EQUIPMENT</t>
  </si>
  <si>
    <t>MMCOF7A39</t>
  </si>
  <si>
    <t>RANCHITA SUBSTATION OFFI</t>
  </si>
  <si>
    <t>MMCOF7A38</t>
  </si>
  <si>
    <t>MIRAMAR K9 FENCING REPLA</t>
  </si>
  <si>
    <t>MMCOF7A37</t>
  </si>
  <si>
    <t>SHERIFFS HQ SITE BOLLARD</t>
  </si>
  <si>
    <t>MMCOF7A36</t>
  </si>
  <si>
    <t>VALLEY CENTER SUBSTATION</t>
  </si>
  <si>
    <t>MMCOF7A35</t>
  </si>
  <si>
    <t>SDCJ ADA UPGRADE PHASE 3</t>
  </si>
  <si>
    <t>MMCOF7A34</t>
  </si>
  <si>
    <t>NCRC VISTA CCTV UPGRADE</t>
  </si>
  <si>
    <t>MMCOF7A33</t>
  </si>
  <si>
    <t>FALLBROOK SUBSTATION IMP</t>
  </si>
  <si>
    <t>MMCOF7A31</t>
  </si>
  <si>
    <t>EMJDF IMPROVEMENTS</t>
  </si>
  <si>
    <t>MMCOF7A30</t>
  </si>
  <si>
    <t>SHELTER VALLEY FS 62 EXT</t>
  </si>
  <si>
    <t>MMCOF7A29</t>
  </si>
  <si>
    <t>DPR ADA ACCESSIBILITY IM</t>
  </si>
  <si>
    <t>MMCOF7A27</t>
  </si>
  <si>
    <t>LOUIS STELZER COUNTY PAR</t>
  </si>
  <si>
    <t>MMCOF7A26</t>
  </si>
  <si>
    <t>4S RANCH SPORTS PRK PV S</t>
  </si>
  <si>
    <t>MMCOF7A23</t>
  </si>
  <si>
    <t>4S RANCH PARK IMPROVEMEN</t>
  </si>
  <si>
    <t>MMCOF7A22</t>
  </si>
  <si>
    <t>GOODLAND ACRES PARK CC H</t>
  </si>
  <si>
    <t>MMCOF7A21</t>
  </si>
  <si>
    <t>POTRERO PARK RESTROOM RE</t>
  </si>
  <si>
    <t>MMCOF7A15</t>
  </si>
  <si>
    <t>WILLIAM HEISE PARK RESTR</t>
  </si>
  <si>
    <t>MMCOF7A14</t>
  </si>
  <si>
    <t>DOS PICOS RESTRM UPGRADE</t>
  </si>
  <si>
    <t>MMCOF7A12</t>
  </si>
  <si>
    <t>DOS PICOS CAMPGROUND RES</t>
  </si>
  <si>
    <t>MMCOF7A11</t>
  </si>
  <si>
    <t>SWTWTR REG PARK ELEC AND</t>
  </si>
  <si>
    <t>MMCOF7A04</t>
  </si>
  <si>
    <t>VISTA LIBRARY SERVICE DE</t>
  </si>
  <si>
    <t>MMCOF7A03</t>
  </si>
  <si>
    <t>SOUTH REGION PUBLIC HEAL</t>
  </si>
  <si>
    <t>MMCOF7A02</t>
  </si>
  <si>
    <t>EV ROADMAP FOR VARIOUS L</t>
  </si>
  <si>
    <t>MMCOF7999</t>
  </si>
  <si>
    <t>ENERGY MEASURES IMP AT V</t>
  </si>
  <si>
    <t>MMCOF7998</t>
  </si>
  <si>
    <t>WILLOW RD REC VEHICLE SR</t>
  </si>
  <si>
    <t>MMCOF7991</t>
  </si>
  <si>
    <t>EDGEMOOR SNF EV CHARGING</t>
  </si>
  <si>
    <t>MMCOF7990</t>
  </si>
  <si>
    <t>EL CAJON FRC EV CHARGING</t>
  </si>
  <si>
    <t>MMCOF7989</t>
  </si>
  <si>
    <t>DPW WSTWTR STE LIGHT AND</t>
  </si>
  <si>
    <t>MMCOF7988</t>
  </si>
  <si>
    <t>POLINSKY REPAIRS PHASE 2</t>
  </si>
  <si>
    <t>MMCOF7987</t>
  </si>
  <si>
    <t>HARBISON CANYON FS WRKOU</t>
  </si>
  <si>
    <t>MMCOF7986</t>
  </si>
  <si>
    <t>BANCROFT SENIOR SHELTER</t>
  </si>
  <si>
    <t>MMCOF7982</t>
  </si>
  <si>
    <t>7982D</t>
  </si>
  <si>
    <t>CRASH GOLDEN HILL HOUSE</t>
  </si>
  <si>
    <t>MMCOF7981</t>
  </si>
  <si>
    <t>SOUTH LOT LINE COC EV CH</t>
  </si>
  <si>
    <t>MMCOF7980</t>
  </si>
  <si>
    <t>SAN MARCOS OFFICES EV CH</t>
  </si>
  <si>
    <t>MMCOF7979</t>
  </si>
  <si>
    <t>EMDF ELECTRIC VEHICLE CH</t>
  </si>
  <si>
    <t>MMCOF7978</t>
  </si>
  <si>
    <t>AWM HAZARD WAY EV CHARGI</t>
  </si>
  <si>
    <t>MMCOF7976</t>
  </si>
  <si>
    <t>NCRC ELECTRIC VEHICLE CH</t>
  </si>
  <si>
    <t>MMCOF7975</t>
  </si>
  <si>
    <t>7975D</t>
  </si>
  <si>
    <t>BONITA LIBRARY ROOF EXTE</t>
  </si>
  <si>
    <t>MMCOF7974</t>
  </si>
  <si>
    <t>7974D</t>
  </si>
  <si>
    <t>CNTY FIRE STATIONS VEH E</t>
  </si>
  <si>
    <t>MMCOF7973</t>
  </si>
  <si>
    <t>7973D</t>
  </si>
  <si>
    <t>ASTREA SHF AVIATION HVAC</t>
  </si>
  <si>
    <t>MMCOF7965</t>
  </si>
  <si>
    <t>PINE VALLEY SHF SUBSTN L</t>
  </si>
  <si>
    <t>MMCOF7964</t>
  </si>
  <si>
    <t>7964D</t>
  </si>
  <si>
    <t>SANTEE SHF SAR VEHICLE S</t>
  </si>
  <si>
    <t>MMCOF7963</t>
  </si>
  <si>
    <t>7963D</t>
  </si>
  <si>
    <t>JULIAN SHF SUBSTATION LB</t>
  </si>
  <si>
    <t>MMCOF7962</t>
  </si>
  <si>
    <t>7962D</t>
  </si>
  <si>
    <t>EO MESA REG FIREARMS TRA</t>
  </si>
  <si>
    <t>MMCOF7961</t>
  </si>
  <si>
    <t>ALPINE SHERIFF STATION H</t>
  </si>
  <si>
    <t>MMCOF7960</t>
  </si>
  <si>
    <t>EMJDF IBR DELIVERY SECUR</t>
  </si>
  <si>
    <t>MMCOF7959</t>
  </si>
  <si>
    <t>EMJDF TRACK FIELD SHADE</t>
  </si>
  <si>
    <t>MMCOF7958</t>
  </si>
  <si>
    <t>7958D</t>
  </si>
  <si>
    <t>RANCHITA FS 58 EXT WORKO</t>
  </si>
  <si>
    <t>MMCOF7955</t>
  </si>
  <si>
    <t>INTERMOUNTAIN FS 85 EXT</t>
  </si>
  <si>
    <t>MMCOF7954</t>
  </si>
  <si>
    <t>LAKE MORENA FS 42 EXT WK</t>
  </si>
  <si>
    <t>MMCOF7953</t>
  </si>
  <si>
    <t>DEERHORN FS 37 STO SHD R</t>
  </si>
  <si>
    <t>MMCOF7952</t>
  </si>
  <si>
    <t>JULIAN FS 56 EXT WORKOUT</t>
  </si>
  <si>
    <t>MMCOF7950</t>
  </si>
  <si>
    <t>SPRING VALLEY GYM HVAC U</t>
  </si>
  <si>
    <t>MMCOF7949</t>
  </si>
  <si>
    <t>AGUA CALIENTE PARK STAFF</t>
  </si>
  <si>
    <t>MMCOF7948</t>
  </si>
  <si>
    <t>AGUA CALIENTE PARK NEW W</t>
  </si>
  <si>
    <t>MMCOF7947</t>
  </si>
  <si>
    <t>STELZER PARK TRAIL RETAI</t>
  </si>
  <si>
    <t>MMCOF7946</t>
  </si>
  <si>
    <t>CACTUS PARK RESTROOM REP</t>
  </si>
  <si>
    <t>MMCOF7944</t>
  </si>
  <si>
    <t>CACTUS PARK REFURBISHMEN</t>
  </si>
  <si>
    <t>MMCOF7943</t>
  </si>
  <si>
    <t>LAKE MORENA PLAYGROUND R</t>
  </si>
  <si>
    <t>MMCOF7941</t>
  </si>
  <si>
    <t>LAKE MORENA DOCK REHAB B</t>
  </si>
  <si>
    <t>MMCOF7940</t>
  </si>
  <si>
    <t>BNTA SUN LIB PAT FNC UPS</t>
  </si>
  <si>
    <t>MMCOF7939</t>
  </si>
  <si>
    <t>4S RANCH LIB HVAC RFTP U</t>
  </si>
  <si>
    <t>MMCOF7937</t>
  </si>
  <si>
    <t>ALPINE LIB SECURITY CAME</t>
  </si>
  <si>
    <t>MMCOF7936</t>
  </si>
  <si>
    <t>7936D</t>
  </si>
  <si>
    <t>ROV COC SEC ENHANCE TAB</t>
  </si>
  <si>
    <t>MMCOF7933</t>
  </si>
  <si>
    <t>7933D</t>
  </si>
  <si>
    <t>BONITA MUSEUM AC UNIT RE</t>
  </si>
  <si>
    <t>MMCOF7932</t>
  </si>
  <si>
    <t>CAC WATERFRONT PARK LIGH</t>
  </si>
  <si>
    <t>MMCOF7931</t>
  </si>
  <si>
    <t>SAN MARCOS ROAD STATION</t>
  </si>
  <si>
    <t>MMCOF7929</t>
  </si>
  <si>
    <t>RAMONA ROAD STATION EV P</t>
  </si>
  <si>
    <t>MMCOF7928</t>
  </si>
  <si>
    <t>BANCROFT SAFE PARKING</t>
  </si>
  <si>
    <t>MMCOF7927</t>
  </si>
  <si>
    <t>MAGNOLIA SAFE PARKING</t>
  </si>
  <si>
    <t>MMCOF7926</t>
  </si>
  <si>
    <t>VISTA DETENTN FACILITY C</t>
  </si>
  <si>
    <t>MMCOF7925</t>
  </si>
  <si>
    <t>DPW ROAD MAINTENANCE SPR</t>
  </si>
  <si>
    <t>MMCOF7924</t>
  </si>
  <si>
    <t>7924D</t>
  </si>
  <si>
    <t>EMJDF PARKING GT SYST RE</t>
  </si>
  <si>
    <t>MMCOF7923</t>
  </si>
  <si>
    <t>7923D</t>
  </si>
  <si>
    <t>EMJDF INTERCOM SYSTEM RE</t>
  </si>
  <si>
    <t>MMCOF7922</t>
  </si>
  <si>
    <t>SRLWC PUBLIC HEALTH CLIN</t>
  </si>
  <si>
    <t>MMCOF7919</t>
  </si>
  <si>
    <t>PHPR WAREHOUS TENANT IMP</t>
  </si>
  <si>
    <t>MMCOF7918</t>
  </si>
  <si>
    <t>EDGEMOOR DISHWASHER AREA</t>
  </si>
  <si>
    <t>MMCOF7917</t>
  </si>
  <si>
    <t>HHS VOASW BEHAVIORAL HEA</t>
  </si>
  <si>
    <t>MMCOF7916</t>
  </si>
  <si>
    <t>BSL3 MOD LAB DECONS RECO</t>
  </si>
  <si>
    <t>MMCOF7915</t>
  </si>
  <si>
    <t>7915D</t>
  </si>
  <si>
    <t>NEW SPC FOR OFC OF SUTAI</t>
  </si>
  <si>
    <t>MMCOF7914</t>
  </si>
  <si>
    <t>IB SHERIFF TRAILER ROOF</t>
  </si>
  <si>
    <t>MMCOF7907</t>
  </si>
  <si>
    <t>7907D</t>
  </si>
  <si>
    <t>RANCHITA SBSTTN AWNING A</t>
  </si>
  <si>
    <t>MMCOF7906</t>
  </si>
  <si>
    <t>7906D</t>
  </si>
  <si>
    <t>PINE VLY SHF SBSTN PATIO</t>
  </si>
  <si>
    <t>MMCOF7905</t>
  </si>
  <si>
    <t>ROCK MOUNTAIN HOUSE 6 RO</t>
  </si>
  <si>
    <t>MMCOF7904</t>
  </si>
  <si>
    <t>E MESA RNTRY FC PNLS AND</t>
  </si>
  <si>
    <t>MMCOF7901</t>
  </si>
  <si>
    <t>7901D</t>
  </si>
  <si>
    <t>SD FIRE ARMS TRNING CTR</t>
  </si>
  <si>
    <t>MMCOF7900</t>
  </si>
  <si>
    <t>BRRGO SPRG SHF OFC GNRTR</t>
  </si>
  <si>
    <t>MMCOF7899</t>
  </si>
  <si>
    <t>LCDF WTR HTR AND SWMP CO</t>
  </si>
  <si>
    <t>MMCOF7898</t>
  </si>
  <si>
    <t>NCRC VISTA DETENTION FAC</t>
  </si>
  <si>
    <t>MMCOF7897</t>
  </si>
  <si>
    <t>7897D</t>
  </si>
  <si>
    <t>COC BUILDING 209 CRIME L</t>
  </si>
  <si>
    <t>MMCOF7896</t>
  </si>
  <si>
    <t>7896D</t>
  </si>
  <si>
    <t>EMJDF PRIV SCRN IBR VEH</t>
  </si>
  <si>
    <t>MMCOF7892</t>
  </si>
  <si>
    <t>7892D</t>
  </si>
  <si>
    <t>EMJDF PERIMETER LIGHTS L</t>
  </si>
  <si>
    <t>MMCOF7891</t>
  </si>
  <si>
    <t>7891D</t>
  </si>
  <si>
    <t>EMJDF EXT PNT WTR HTR AI</t>
  </si>
  <si>
    <t>MMCOF7890</t>
  </si>
  <si>
    <t>SHLTR VLY FS 53 HEAT AC</t>
  </si>
  <si>
    <t>MMCOF7888</t>
  </si>
  <si>
    <t>7888D</t>
  </si>
  <si>
    <t>JAMUL FIRE STN 36 PKING</t>
  </si>
  <si>
    <t>MMCOF7887</t>
  </si>
  <si>
    <t>BOULEVARD FIRE STATION 4</t>
  </si>
  <si>
    <t>MMCOF7884</t>
  </si>
  <si>
    <t>7884D</t>
  </si>
  <si>
    <t>JULIAN FS 56 DUMPSTER AN</t>
  </si>
  <si>
    <t>MMCOF7883</t>
  </si>
  <si>
    <t>7883D</t>
  </si>
  <si>
    <t>FALLBROOK LIBRARY ZERO N</t>
  </si>
  <si>
    <t>MMCOF7882</t>
  </si>
  <si>
    <t>GUAJOME PARK GATE AND SI</t>
  </si>
  <si>
    <t>MMCOF7881</t>
  </si>
  <si>
    <t>SWEETWATER BALL FIELD TU</t>
  </si>
  <si>
    <t>MMCOF7878</t>
  </si>
  <si>
    <t>CREST LIBRARY HVAC RFTOP</t>
  </si>
  <si>
    <t>MMCOF7877</t>
  </si>
  <si>
    <t>7877D</t>
  </si>
  <si>
    <t>RANCHO SANTA FE STAFF WK</t>
  </si>
  <si>
    <t>MMCOF7876</t>
  </si>
  <si>
    <t>RNCHO SAN DIEGO LIBRARY</t>
  </si>
  <si>
    <t>MMCOF7875</t>
  </si>
  <si>
    <t>7875D</t>
  </si>
  <si>
    <t>JULIAN LIBRARY HVAC INTE</t>
  </si>
  <si>
    <t>MMCOF7874</t>
  </si>
  <si>
    <t>COC LIBRARY HQ SHD AND L</t>
  </si>
  <si>
    <t>MMCOF7873</t>
  </si>
  <si>
    <t>7873D</t>
  </si>
  <si>
    <t>RAMONA LIB MSTR BARRI SH</t>
  </si>
  <si>
    <t>MMCOF7872</t>
  </si>
  <si>
    <t>7872D</t>
  </si>
  <si>
    <t>HZRD WY SEC ENHANCE AWNI</t>
  </si>
  <si>
    <t>MMCOF7871</t>
  </si>
  <si>
    <t>CITY HEIGHTS CCWS OFFICE</t>
  </si>
  <si>
    <t>MMCOF7870</t>
  </si>
  <si>
    <t>FALLBROOK FRC SECURITY W</t>
  </si>
  <si>
    <t>MMCOF7869</t>
  </si>
  <si>
    <t>MILLS OFFCE RECONFIG OF</t>
  </si>
  <si>
    <t>MMCOF7867</t>
  </si>
  <si>
    <t>HHSA SEVILLE PLZ RECON S</t>
  </si>
  <si>
    <t>MMCOF7866</t>
  </si>
  <si>
    <t>NORTH CENTRAL MHC WORKSP</t>
  </si>
  <si>
    <t>MMCOF7865</t>
  </si>
  <si>
    <t>METRO FRC SCRTY WINDOW F</t>
  </si>
  <si>
    <t>MMCOF7863</t>
  </si>
  <si>
    <t>7863D</t>
  </si>
  <si>
    <t>S BAY CHILD SVCS PUB DFN</t>
  </si>
  <si>
    <t>MMCOF7861</t>
  </si>
  <si>
    <t>7861D</t>
  </si>
  <si>
    <t>EAST CTY MENTAL HEALTH I</t>
  </si>
  <si>
    <t>MMCOF7859</t>
  </si>
  <si>
    <t>EDGEMR CEIL TILES DR CLO</t>
  </si>
  <si>
    <t>MMCOF7858</t>
  </si>
  <si>
    <t>COC EV CHARGING STATIONS</t>
  </si>
  <si>
    <t>MMCOF7857</t>
  </si>
  <si>
    <t>7857D</t>
  </si>
  <si>
    <t>TOWN CENTER MANOR CRITIC</t>
  </si>
  <si>
    <t>MMCOF7855</t>
  </si>
  <si>
    <t>PARKING EQUIPMT UPGRADE</t>
  </si>
  <si>
    <t>MMCOF7854</t>
  </si>
  <si>
    <t>7854D</t>
  </si>
  <si>
    <t>EMJDF ANTI CLIMB FENCE</t>
  </si>
  <si>
    <t>MMCOF7853</t>
  </si>
  <si>
    <t>7853D</t>
  </si>
  <si>
    <t>EL CAJON CITY HALL 6TH F</t>
  </si>
  <si>
    <t>MMCOF7852</t>
  </si>
  <si>
    <t>7852D</t>
  </si>
  <si>
    <t>SOUTH REGION FRC LOBBY N</t>
  </si>
  <si>
    <t>MMCOF7846</t>
  </si>
  <si>
    <t>SR LWC NATIONAL CITY LOB</t>
  </si>
  <si>
    <t>MMCOF7835</t>
  </si>
  <si>
    <t>MV FRC TI ELIGIBILITY AD</t>
  </si>
  <si>
    <t>MMCOF7833</t>
  </si>
  <si>
    <t>MENTAL HEALTH SERVICES S</t>
  </si>
  <si>
    <t>MMCOF7831</t>
  </si>
  <si>
    <t>GBDF ROCK SALLY PORT GAT</t>
  </si>
  <si>
    <t>MMCOF7829</t>
  </si>
  <si>
    <t>SDCJ SEC N EMRGNCY PWR E</t>
  </si>
  <si>
    <t>MMCOF7827</t>
  </si>
  <si>
    <t>RSD SHERIFF AIR HANDLERS</t>
  </si>
  <si>
    <t>MMCOF7826</t>
  </si>
  <si>
    <t>VDF RECREATION YARD CONV</t>
  </si>
  <si>
    <t>MMCOF7825</t>
  </si>
  <si>
    <t>LEMON GROVE SHERIFF PAVI</t>
  </si>
  <si>
    <t>MMCOF7824</t>
  </si>
  <si>
    <t>7824D</t>
  </si>
  <si>
    <t>EMRF CPC REMODEL</t>
  </si>
  <si>
    <t>MMCOF7823</t>
  </si>
  <si>
    <t>RANCHITA FS 58 STRMWTR R</t>
  </si>
  <si>
    <t>MMCOF7822</t>
  </si>
  <si>
    <t>7822D</t>
  </si>
  <si>
    <t>JULIAN FS 56 PAVEMENT AN</t>
  </si>
  <si>
    <t>MMCOF7821</t>
  </si>
  <si>
    <t>7821D</t>
  </si>
  <si>
    <t>VALLECITOS PARK GENERATO</t>
  </si>
  <si>
    <t>MMCOF7819</t>
  </si>
  <si>
    <t>SWEETWATER LANE PARK CON</t>
  </si>
  <si>
    <t>MMCOF7818</t>
  </si>
  <si>
    <t>7818D</t>
  </si>
  <si>
    <t>JESS MARTIN PARK WATER C</t>
  </si>
  <si>
    <t>MMCOF7817</t>
  </si>
  <si>
    <t>HEISE PARK HVAC AND HEAT</t>
  </si>
  <si>
    <t>MMCOF7816</t>
  </si>
  <si>
    <t>7816D</t>
  </si>
  <si>
    <t>FLINN SPRINGS PARK BRIDG</t>
  </si>
  <si>
    <t>MMCOF7815</t>
  </si>
  <si>
    <t>VISTA LIB BTHRM REMODL S</t>
  </si>
  <si>
    <t>MMCOF7814</t>
  </si>
  <si>
    <t>7814D</t>
  </si>
  <si>
    <t>JACUMBA LIB FRIENDS OF T</t>
  </si>
  <si>
    <t>MMCOF7813</t>
  </si>
  <si>
    <t>7813D</t>
  </si>
  <si>
    <t>FLETCHER HILLS LIBRARY H</t>
  </si>
  <si>
    <t>MMCOF7812</t>
  </si>
  <si>
    <t>7812D</t>
  </si>
  <si>
    <t>EL CAJON LIBRARY SECURIT</t>
  </si>
  <si>
    <t>MMCOF7811</t>
  </si>
  <si>
    <t>7811D</t>
  </si>
  <si>
    <t>CREST LIBRARY REMODEL</t>
  </si>
  <si>
    <t>MMCOF7810</t>
  </si>
  <si>
    <t>7810D</t>
  </si>
  <si>
    <t>CARDIFF LIB EXT DOORS AN</t>
  </si>
  <si>
    <t>MMCOF7809</t>
  </si>
  <si>
    <t>7809D</t>
  </si>
  <si>
    <t>EMJDF GENERATOR REPLACEM</t>
  </si>
  <si>
    <t>MMCOF7808</t>
  </si>
  <si>
    <t>MILLS BUILDING 1ST FLOOR</t>
  </si>
  <si>
    <t>MMCOF7807</t>
  </si>
  <si>
    <t>7807D</t>
  </si>
  <si>
    <t>CLEMMENS LANE ARTIFICIAL</t>
  </si>
  <si>
    <t>MMCOF7806</t>
  </si>
  <si>
    <t>7806D</t>
  </si>
  <si>
    <t>HHSA ELIGIBILITY DATA PR</t>
  </si>
  <si>
    <t>MMCOF7804</t>
  </si>
  <si>
    <t>7804D</t>
  </si>
  <si>
    <t>SBRC ESCALATOR AND ELEVA</t>
  </si>
  <si>
    <t>MMCOF7784</t>
  </si>
  <si>
    <t>JULIAN FS 56 HEALTH AND</t>
  </si>
  <si>
    <t>MMCOF7782</t>
  </si>
  <si>
    <t>7782D</t>
  </si>
  <si>
    <t>SOLAR PANELS INSTALL AT</t>
  </si>
  <si>
    <t>MMCOF7781</t>
  </si>
  <si>
    <t>7781D</t>
  </si>
  <si>
    <t>RIDGEHAVEN NEW GENERATOR</t>
  </si>
  <si>
    <t>MMCOF7780</t>
  </si>
  <si>
    <t>LAKESIDE SUBSTN EMERGENC</t>
  </si>
  <si>
    <t>MMCOF7774</t>
  </si>
  <si>
    <t>7774D</t>
  </si>
  <si>
    <t>WILDERNESS GARDEN PARK W</t>
  </si>
  <si>
    <t>MMCOF7772</t>
  </si>
  <si>
    <t>POTRERO PARK BACKUP GENE</t>
  </si>
  <si>
    <t>MMCOF7771</t>
  </si>
  <si>
    <t>SAN DIEGUITO PARK GATE R</t>
  </si>
  <si>
    <t>MMCOF7770</t>
  </si>
  <si>
    <t>7770D</t>
  </si>
  <si>
    <t>POTRERO PARK WELL AND WA</t>
  </si>
  <si>
    <t>MMCOF7768</t>
  </si>
  <si>
    <t>7768D</t>
  </si>
  <si>
    <t>SWEETWATER REGIONAL PARK</t>
  </si>
  <si>
    <t>MMCOF7765</t>
  </si>
  <si>
    <t>AWM HAZARD WAY STAIR OR</t>
  </si>
  <si>
    <t>MMCOF7764</t>
  </si>
  <si>
    <t>7764D</t>
  </si>
  <si>
    <t>VALLEY CENTER LIBRARY HV</t>
  </si>
  <si>
    <t>MMCOF7763</t>
  </si>
  <si>
    <t>7763D</t>
  </si>
  <si>
    <t>SAN PASQUAL ACADEMY EMER</t>
  </si>
  <si>
    <t>MMCOF7761</t>
  </si>
  <si>
    <t>EV CHARGING EQUIP N INFR</t>
  </si>
  <si>
    <t>MMCOF7760</t>
  </si>
  <si>
    <t>7760D</t>
  </si>
  <si>
    <t>COC EV CHARGING STNS AND</t>
  </si>
  <si>
    <t>MMCOF7759</t>
  </si>
  <si>
    <t>7759D</t>
  </si>
  <si>
    <t>NCRC SOUTH BUILDING RIGG</t>
  </si>
  <si>
    <t>MMCOF7757</t>
  </si>
  <si>
    <t>7757D</t>
  </si>
  <si>
    <t>BALBOA SECURITY ENHANCEM</t>
  </si>
  <si>
    <t>MMCOF7756</t>
  </si>
  <si>
    <t>7756D</t>
  </si>
  <si>
    <t>SUNSHINE FIRE STN EMERGE</t>
  </si>
  <si>
    <t>MMCOF7755</t>
  </si>
  <si>
    <t>7755D</t>
  </si>
  <si>
    <t>DEERHORN FIRE STN EMERGE</t>
  </si>
  <si>
    <t>MMCOF7754</t>
  </si>
  <si>
    <t>7754D</t>
  </si>
  <si>
    <t>LAKE MORENA FIRE STN EME</t>
  </si>
  <si>
    <t>MMCOF7753</t>
  </si>
  <si>
    <t>7753D</t>
  </si>
  <si>
    <t>SAN PASQUAL FIRE STN EME</t>
  </si>
  <si>
    <t>MMCOF7752</t>
  </si>
  <si>
    <t>7752D</t>
  </si>
  <si>
    <t>JULIAN FIRE STATION EMER</t>
  </si>
  <si>
    <t>MMCOF7751</t>
  </si>
  <si>
    <t>7751D</t>
  </si>
  <si>
    <t>PSG SECURITY IMPROVEMENT</t>
  </si>
  <si>
    <t>MMCOF7749</t>
  </si>
  <si>
    <t>7749D</t>
  </si>
  <si>
    <t>DESCANSO LIBRARY EMERGEN</t>
  </si>
  <si>
    <t>MMCOF7746</t>
  </si>
  <si>
    <t>7746D</t>
  </si>
  <si>
    <t>POTRERO LIBRARY GENERATO</t>
  </si>
  <si>
    <t>MMCOF7745</t>
  </si>
  <si>
    <t>7745D</t>
  </si>
  <si>
    <t>PINE VALLEY LIBRARY GENE</t>
  </si>
  <si>
    <t>MMCOF7744</t>
  </si>
  <si>
    <t>7744D</t>
  </si>
  <si>
    <t>JACUMBA LIBRARY EMERGENC</t>
  </si>
  <si>
    <t>MMCOF7743</t>
  </si>
  <si>
    <t>7743D</t>
  </si>
  <si>
    <t>LIBRARY SECURITY ENHANCE</t>
  </si>
  <si>
    <t>MMCOF7738</t>
  </si>
  <si>
    <t>7738D</t>
  </si>
  <si>
    <t>HOUSING AUTHORITY BLDG S</t>
  </si>
  <si>
    <t>MMCOF7737</t>
  </si>
  <si>
    <t>7737D</t>
  </si>
  <si>
    <t>HOJ AIR HNDLNG COILS DMP</t>
  </si>
  <si>
    <t>MMCOF7735</t>
  </si>
  <si>
    <t>7735D</t>
  </si>
  <si>
    <t>RWS SHF SUBSTN SEC FENCI</t>
  </si>
  <si>
    <t>MMCOF7705</t>
  </si>
  <si>
    <t>7705D</t>
  </si>
  <si>
    <t>LEMN GRVE SHF STN SEC UP</t>
  </si>
  <si>
    <t>MMCOF7704</t>
  </si>
  <si>
    <t>7704D</t>
  </si>
  <si>
    <t>DESCANSO FIRE STN 45 PAV</t>
  </si>
  <si>
    <t>MMCOF7703</t>
  </si>
  <si>
    <t>7703D</t>
  </si>
  <si>
    <t>SPRNG VLY COM PK CCTV AU</t>
  </si>
  <si>
    <t>MMCOF7702</t>
  </si>
  <si>
    <t>7702D</t>
  </si>
  <si>
    <t>SPRNG VLY GYM TN CTR CCT</t>
  </si>
  <si>
    <t>MMCOF7700</t>
  </si>
  <si>
    <t>7700D</t>
  </si>
  <si>
    <t>LINDO LAKE PLAYGROUND ST</t>
  </si>
  <si>
    <t>MMCOF7699</t>
  </si>
  <si>
    <t>LKSDE COM TN CTR CCTV AL</t>
  </si>
  <si>
    <t>MMCOF7698</t>
  </si>
  <si>
    <t>7698D</t>
  </si>
  <si>
    <t>FALLBROOK COMM CTR SEC E</t>
  </si>
  <si>
    <t>MMCOF7697</t>
  </si>
  <si>
    <t>7697D</t>
  </si>
  <si>
    <t>APCD SCRPS RH ROOF AC VA</t>
  </si>
  <si>
    <t>MMCOF7696</t>
  </si>
  <si>
    <t>7696D</t>
  </si>
  <si>
    <t>SE FAM RES CTR ELECTR DI</t>
  </si>
  <si>
    <t>MMCOF7694</t>
  </si>
  <si>
    <t>7694D</t>
  </si>
  <si>
    <t>SPRING VALLEY LIBRARY 2</t>
  </si>
  <si>
    <t>MMCOF7693</t>
  </si>
  <si>
    <t>7693D</t>
  </si>
  <si>
    <t>JULIAN LIB LOCAL ASSISTA</t>
  </si>
  <si>
    <t>MMCOF7692</t>
  </si>
  <si>
    <t>7692D</t>
  </si>
  <si>
    <t>EL CAJON LIBRARY FIRE AL</t>
  </si>
  <si>
    <t>MMCOF7691</t>
  </si>
  <si>
    <t>7691D</t>
  </si>
  <si>
    <t>CMPO MORNO VILLAGE LIBRA</t>
  </si>
  <si>
    <t>MMCOF7690</t>
  </si>
  <si>
    <t>7690D</t>
  </si>
  <si>
    <t>SOUTH COUNTY ANIMAL SERV</t>
  </si>
  <si>
    <t>MMCOF7689</t>
  </si>
  <si>
    <t>7689D</t>
  </si>
  <si>
    <t>RIDGEHAVEN SHERIFF TENAN</t>
  </si>
  <si>
    <t>MMCOF7686</t>
  </si>
  <si>
    <t>DEH TENANT IMPROV COC BL</t>
  </si>
  <si>
    <t>MMCOF7683</t>
  </si>
  <si>
    <t>7683D</t>
  </si>
  <si>
    <t>APCD SAN YSIDRO SITE MOD</t>
  </si>
  <si>
    <t>MMCOF7682</t>
  </si>
  <si>
    <t>7682D</t>
  </si>
  <si>
    <t>DESCANSO LIBRARY 3 TON 5</t>
  </si>
  <si>
    <t>MMCOF7681</t>
  </si>
  <si>
    <t>7681D</t>
  </si>
  <si>
    <t>TWO ROOFTOP AC UNITS AT</t>
  </si>
  <si>
    <t>MMCOF7680</t>
  </si>
  <si>
    <t>7680D</t>
  </si>
  <si>
    <t>NCRC LAW LIBRARY TRAILER</t>
  </si>
  <si>
    <t>MMCOF7679</t>
  </si>
  <si>
    <t>7679D</t>
  </si>
  <si>
    <t>MILLS BUILDING GARAGE DE</t>
  </si>
  <si>
    <t>MMCOF7678</t>
  </si>
  <si>
    <t>7678D</t>
  </si>
  <si>
    <t>KEARNY MESA JUV DET KITC</t>
  </si>
  <si>
    <t>MMCOF7674</t>
  </si>
  <si>
    <t>7674D</t>
  </si>
  <si>
    <t>EAST MESA JUV DET FAC KI</t>
  </si>
  <si>
    <t>MMCOF7673</t>
  </si>
  <si>
    <t>7673D</t>
  </si>
  <si>
    <t>DPC FRONT COUNTER RECEPT</t>
  </si>
  <si>
    <t>MMCOF7672</t>
  </si>
  <si>
    <t>7672D</t>
  </si>
  <si>
    <t>DPC COC BLDG 5560 INTERI</t>
  </si>
  <si>
    <t>MMCOF7671</t>
  </si>
  <si>
    <t>7671D</t>
  </si>
  <si>
    <t>SUNSHINE SUMMIT FIRE STA</t>
  </si>
  <si>
    <t>MMCOF7668</t>
  </si>
  <si>
    <t>7668D</t>
  </si>
  <si>
    <t>TRU KEARNY MESA JUVENILE</t>
  </si>
  <si>
    <t>MMCOF7667</t>
  </si>
  <si>
    <t>7667D</t>
  </si>
  <si>
    <t>KEARNY MESA ARCC HVAC</t>
  </si>
  <si>
    <t>MMCOF7665</t>
  </si>
  <si>
    <t>7665D</t>
  </si>
  <si>
    <t>ARCC CHULA VISTA REPLACE</t>
  </si>
  <si>
    <t>MMCOF7664</t>
  </si>
  <si>
    <t>7664D</t>
  </si>
  <si>
    <t>ENCINITAS 24/7 LIBRARY T</t>
  </si>
  <si>
    <t>MMCOF7662</t>
  </si>
  <si>
    <t>CHULA VISTA 24/7 LIBRARY</t>
  </si>
  <si>
    <t>MMCOF7661</t>
  </si>
  <si>
    <t>7661D</t>
  </si>
  <si>
    <t>BOULEVARD 24/7 LIBRARY T</t>
  </si>
  <si>
    <t>MMCOF7660</t>
  </si>
  <si>
    <t>7660D</t>
  </si>
  <si>
    <t>N CENTRAL REGIONAL CENTE</t>
  </si>
  <si>
    <t>MMCOF7659</t>
  </si>
  <si>
    <t>7659D</t>
  </si>
  <si>
    <t>DRAP LANDSCAPE CONVERSIO</t>
  </si>
  <si>
    <t>MMCOF7658</t>
  </si>
  <si>
    <t>7658D</t>
  </si>
  <si>
    <t>NCAS STRUCTURAL RETROFIT</t>
  </si>
  <si>
    <t>MMCOF7657</t>
  </si>
  <si>
    <t>7657D</t>
  </si>
  <si>
    <t>MADGE BRADLEY RENOVATION</t>
  </si>
  <si>
    <t>MMCOF7656</t>
  </si>
  <si>
    <t>7656D</t>
  </si>
  <si>
    <t>APCD NEW AIR MONITORING</t>
  </si>
  <si>
    <t>MMCOF7655</t>
  </si>
  <si>
    <t>7655D</t>
  </si>
  <si>
    <t>PEST DETECTION TRAILER</t>
  </si>
  <si>
    <t>MMCOF7653</t>
  </si>
  <si>
    <t>7653D</t>
  </si>
  <si>
    <t>HAZARD WAY SHADE STRUCTU</t>
  </si>
  <si>
    <t>MMCOF7652</t>
  </si>
  <si>
    <t>7652D</t>
  </si>
  <si>
    <t>EL CAJON FAMILY RESOURCE</t>
  </si>
  <si>
    <t>MMCOF7650</t>
  </si>
  <si>
    <t>7650D</t>
  </si>
  <si>
    <t>EMJDF PERIMETER FENCE SE</t>
  </si>
  <si>
    <t>MMCOF7649</t>
  </si>
  <si>
    <t>7649D</t>
  </si>
  <si>
    <t>CCA RENOVATION</t>
  </si>
  <si>
    <t>MMCOF7648</t>
  </si>
  <si>
    <t>7648D</t>
  </si>
  <si>
    <t>NCRC GENERATOR REPLACEME</t>
  </si>
  <si>
    <t>MMCOF7647</t>
  </si>
  <si>
    <t>7647D</t>
  </si>
  <si>
    <t>SHERIFF KITCHEN EQUIPMEN</t>
  </si>
  <si>
    <t>MMCOF7646</t>
  </si>
  <si>
    <t>7646D</t>
  </si>
  <si>
    <t>VISTA DETENTION FAC GATE</t>
  </si>
  <si>
    <t>MMCOF7645</t>
  </si>
  <si>
    <t>7645D</t>
  </si>
  <si>
    <t>SECURITY UPGRADES LAW EN</t>
  </si>
  <si>
    <t>MMCOF7644</t>
  </si>
  <si>
    <t>7644D</t>
  </si>
  <si>
    <t>EMDF REPLACE FIRE ALARM</t>
  </si>
  <si>
    <t>MMCOF7643</t>
  </si>
  <si>
    <t>7643D</t>
  </si>
  <si>
    <t>GBDF REPLC SECURITY CONT</t>
  </si>
  <si>
    <t>MMCOF7642</t>
  </si>
  <si>
    <t>EMDF CPC CCTV AUGMENTATI</t>
  </si>
  <si>
    <t>MMCOF7641</t>
  </si>
  <si>
    <t>7641D</t>
  </si>
  <si>
    <t>DISTRICT ATTORNEY SECURI</t>
  </si>
  <si>
    <t>MMCOF7638</t>
  </si>
  <si>
    <t>7638D</t>
  </si>
  <si>
    <t>SDFA WATER FILTRATION SY</t>
  </si>
  <si>
    <t>MMCOF7637</t>
  </si>
  <si>
    <t>7637D</t>
  </si>
  <si>
    <t>DESCANSO FIRE STATION RE</t>
  </si>
  <si>
    <t>MMCOF7636</t>
  </si>
  <si>
    <t>7636D</t>
  </si>
  <si>
    <t>DEERHORN FIRE STATION FU</t>
  </si>
  <si>
    <t>MMCOF7634</t>
  </si>
  <si>
    <t>7634D</t>
  </si>
  <si>
    <t>NCRC SOUTH BLDG ROOF TOP</t>
  </si>
  <si>
    <t>MMCOF7631</t>
  </si>
  <si>
    <t>7631D</t>
  </si>
  <si>
    <t>MMCOF7627</t>
  </si>
  <si>
    <t>EAST MESA REENTRY FACILI</t>
  </si>
  <si>
    <t>MMCOF7618</t>
  </si>
  <si>
    <t>7618D</t>
  </si>
  <si>
    <t>LAKE MORENA FIRE STATION</t>
  </si>
  <si>
    <t>MMCOF7613</t>
  </si>
  <si>
    <t>7613D</t>
  </si>
  <si>
    <t>SD FIRE AUTH FIRE ALARM</t>
  </si>
  <si>
    <t>MMCOF7612</t>
  </si>
  <si>
    <t>7612D</t>
  </si>
  <si>
    <t>JUVENILE PROB ELECTRICAL</t>
  </si>
  <si>
    <t>MMCOF7611</t>
  </si>
  <si>
    <t>7611D</t>
  </si>
  <si>
    <t>EMJDF CAMERAS PHASE II</t>
  </si>
  <si>
    <t>MMCOF7610</t>
  </si>
  <si>
    <t>7610D</t>
  </si>
  <si>
    <t>WILLIAM HEISE 2 BACK UP</t>
  </si>
  <si>
    <t>MMCOF7608</t>
  </si>
  <si>
    <t>7608D</t>
  </si>
  <si>
    <t>SPRING VALLEY COMMUNITY</t>
  </si>
  <si>
    <t>MMCOF7605</t>
  </si>
  <si>
    <t>7605D</t>
  </si>
  <si>
    <t>POTRERO CAMPGROUND MAIN</t>
  </si>
  <si>
    <t>MMCOF7602</t>
  </si>
  <si>
    <t>7602D</t>
  </si>
  <si>
    <t>BOULDER OAKS ROAD REPAIR</t>
  </si>
  <si>
    <t>MMCOF7600</t>
  </si>
  <si>
    <t>7600D</t>
  </si>
  <si>
    <t>SAN PASQUAL ACDMY LIFT S</t>
  </si>
  <si>
    <t>MMCOF7599</t>
  </si>
  <si>
    <t>7599D</t>
  </si>
  <si>
    <t>SDC PSYC HOSPTL HVAC ELE</t>
  </si>
  <si>
    <t>MMCOF7598</t>
  </si>
  <si>
    <t>NE FAM RES CNTR ELECTRIC</t>
  </si>
  <si>
    <t>MMCOF7597</t>
  </si>
  <si>
    <t>7597D</t>
  </si>
  <si>
    <t>EMS GRANTVILLE BUILDING</t>
  </si>
  <si>
    <t>MMCOF7591</t>
  </si>
  <si>
    <t>7591D</t>
  </si>
  <si>
    <t>KEARNY MESA ARCC GENERAT</t>
  </si>
  <si>
    <t>MMCOF7589</t>
  </si>
  <si>
    <t>7589D</t>
  </si>
  <si>
    <t>CAC ROOMS 302 AND 358 AV</t>
  </si>
  <si>
    <t>MMCOF7588</t>
  </si>
  <si>
    <t>7588D</t>
  </si>
  <si>
    <t>CAC 4 STANDARD SIZE WIND</t>
  </si>
  <si>
    <t>MMCOF7587</t>
  </si>
  <si>
    <t>7587D</t>
  </si>
  <si>
    <t>VISTA LIBRARY HVAC AHU R</t>
  </si>
  <si>
    <t>MMCOF7586</t>
  </si>
  <si>
    <t>7586D</t>
  </si>
  <si>
    <t>SAN MARCOS LIBRARY HVAC</t>
  </si>
  <si>
    <t>MMCOF7584</t>
  </si>
  <si>
    <t>7584D</t>
  </si>
  <si>
    <t>TJ RIVER VALLEY REPI HABI</t>
  </si>
  <si>
    <t>JESS MARTIN CNTY PK BSKTB</t>
  </si>
  <si>
    <t>TJ RIVER VALLEY SPOONERS</t>
  </si>
  <si>
    <t>ENCINITAS LANDFILL PARK C</t>
  </si>
  <si>
    <t>DICTIONARY HILLS</t>
  </si>
  <si>
    <t>BUTTERFIELD RANCH ACQUISI</t>
  </si>
  <si>
    <t>CASA DE ORO LIBRARY PARK</t>
  </si>
  <si>
    <t>HIDDEN MEADOWS PARK</t>
  </si>
  <si>
    <t>SANTA MARIA CREEK GREENWA</t>
  </si>
  <si>
    <t>STOWE TRAIL ACQUISITION</t>
  </si>
  <si>
    <t>EOC AND SHF COMMUNICATION</t>
  </si>
  <si>
    <t>TIJUANA RIVER VALLEY REHA</t>
  </si>
  <si>
    <t>LAKESIDE SOCCER FIELDS</t>
  </si>
  <si>
    <t>TJRVP ACTIVE RECREATION &amp;</t>
  </si>
  <si>
    <t>SWEETWATER BIKE SKILLS PA</t>
  </si>
  <si>
    <t>SLRRP PRADO ACQUISITION A</t>
  </si>
  <si>
    <t>LINDO LAKE IMPROVEMENTS P</t>
  </si>
  <si>
    <t>TJRV SMUGGLERS GULCH DRED</t>
  </si>
  <si>
    <t>APITAL OUTLAY)</t>
  </si>
  <si>
    <t>PITAL OUTLAY FUND),  F_GRP=D1110 (C</t>
  </si>
  <si>
    <t>26000 (CA</t>
  </si>
  <si>
    <t>NCRC MAJOR SYSTEMS REPLAC</t>
  </si>
  <si>
    <t>FOOD ACCESS INITIATIVE</t>
  </si>
  <si>
    <t>LOS PENASQUITOS CYN PSV O</t>
  </si>
  <si>
    <t>MIRA MESA EPICENTRE YOUTH</t>
  </si>
  <si>
    <t>LAMAR PARK PARKING LOT IM</t>
  </si>
  <si>
    <t>TJRV SMUGGLERS GULCH BASI</t>
  </si>
  <si>
    <t>DESCANSO FS 45 APPARATUS</t>
  </si>
  <si>
    <t>OVRP COMMUNITY GARDEN</t>
  </si>
  <si>
    <t>SAN DIEGO BOTANIC GARDENS</t>
  </si>
  <si>
    <t>COFD7838</t>
  </si>
  <si>
    <t>7838C</t>
  </si>
  <si>
    <t>FELICITA COUNTY PARK ELEC</t>
  </si>
  <si>
    <t>WATERFRONT PARK ACTIVE RE</t>
  </si>
  <si>
    <t>EL MONTE RIVER VALLEY</t>
  </si>
  <si>
    <t>INNOVATIVE RESIDENTIAL RE</t>
  </si>
  <si>
    <t>COFD7797</t>
  </si>
  <si>
    <t>7797C</t>
  </si>
  <si>
    <t>HALL OF JUSTICE</t>
  </si>
  <si>
    <t>LAMAR COUNTY PARK FITNESS</t>
  </si>
  <si>
    <t>COFD7794</t>
  </si>
  <si>
    <t>7794C</t>
  </si>
  <si>
    <t>SOUTH LANE PARK</t>
  </si>
  <si>
    <t>SWEETWATER LANE COUNTY PA</t>
  </si>
  <si>
    <t>BOULDER OAKS PRESERVE TRA</t>
  </si>
  <si>
    <t>VALLEY CENTER PARKS</t>
  </si>
  <si>
    <t>HERITAGE PARK BUILDING</t>
  </si>
  <si>
    <t>EAST OTAY MESA FIRE STATI</t>
  </si>
  <si>
    <t>COFD7786</t>
  </si>
  <si>
    <t>7786C</t>
  </si>
  <si>
    <t>DON DUSSAULT PARK PHASE I</t>
  </si>
  <si>
    <t>COFD7747</t>
  </si>
  <si>
    <t>7747C</t>
  </si>
  <si>
    <t>SAFE SHELTER GRP HOME</t>
  </si>
  <si>
    <t>COFD7742</t>
  </si>
  <si>
    <t>7742C</t>
  </si>
  <si>
    <t>SWEETWATER SUMMIT REG PK</t>
  </si>
  <si>
    <t>RICC LAND ACQ RUSELL PROP</t>
  </si>
  <si>
    <t>COFD7732</t>
  </si>
  <si>
    <t>7732C</t>
  </si>
  <si>
    <t>RICC HHSA FAM RESOURCE LI</t>
  </si>
  <si>
    <t>FOUR GEE PARK</t>
  </si>
  <si>
    <t>COFD7730</t>
  </si>
  <si>
    <t>STEELE CNYN CTY PK PLAYGR</t>
  </si>
  <si>
    <t>DOS PICOS CTY PK SMALL PL</t>
  </si>
  <si>
    <t>LINDO LAKE CTY PK PLAYGRD</t>
  </si>
  <si>
    <t>HERITAGE PARK WATER CONSE</t>
  </si>
  <si>
    <t>COFD7726</t>
  </si>
  <si>
    <t>7726C</t>
  </si>
  <si>
    <t>HOMESTEAD PARK WATER CONS</t>
  </si>
  <si>
    <t>COFD7725</t>
  </si>
  <si>
    <t>7725C</t>
  </si>
  <si>
    <t>LIBERTY PARK WATER CONSER</t>
  </si>
  <si>
    <t>COFD7724</t>
  </si>
  <si>
    <t>7724C</t>
  </si>
  <si>
    <t>STEELE CNYN CTY PK  PLAYG</t>
  </si>
  <si>
    <t>PINE VALLEY CTY PK PLAYGR</t>
  </si>
  <si>
    <t>GOODLAND ACR CTY PK PLAYG</t>
  </si>
  <si>
    <t>EUCALYPTUS CTY PARK PLAYG</t>
  </si>
  <si>
    <t>TWIN OAKS LOCAL PARK</t>
  </si>
  <si>
    <t>SAN DIEGUITO LOCAL PARK</t>
  </si>
  <si>
    <t>FALLBROOK LOCAL PARK</t>
  </si>
  <si>
    <t>SWEETWATER LP TRAIL ACQ C</t>
  </si>
  <si>
    <t>SANTA YSABEL EAST WEST TR</t>
  </si>
  <si>
    <t>OTAY LAKES COUNTY PK ELEC</t>
  </si>
  <si>
    <t>LONNY BREWER PARK LEASH F</t>
  </si>
  <si>
    <t>POTTS TRAILS</t>
  </si>
  <si>
    <t>LAKESIDE BSEBLL PK SYN TU</t>
  </si>
  <si>
    <t>SR94 SAFE PASSAGE</t>
  </si>
  <si>
    <t>OVRP HERITAGE STAGING ARE</t>
  </si>
  <si>
    <t>COFD7707</t>
  </si>
  <si>
    <t>7707C</t>
  </si>
  <si>
    <t>JACUMBA FIRE STN 43 LAND</t>
  </si>
  <si>
    <t>CALAVO PARK</t>
  </si>
  <si>
    <t>OTAY LAKES COUNTY PARK RE</t>
  </si>
  <si>
    <t>COFD7687</t>
  </si>
  <si>
    <t>7687C</t>
  </si>
  <si>
    <t>LINCOLN ACRES PARK ACQUIS</t>
  </si>
  <si>
    <t>COFD7685</t>
  </si>
  <si>
    <t>7685C</t>
  </si>
  <si>
    <t>COFD7684</t>
  </si>
  <si>
    <t>7684C</t>
  </si>
  <si>
    <t>PINE VALLEY PAVILION</t>
  </si>
  <si>
    <t>COFD7677</t>
  </si>
  <si>
    <t>7677C</t>
  </si>
  <si>
    <t>MORRISON POND INTERPRETIV</t>
  </si>
  <si>
    <t>COFD7676</t>
  </si>
  <si>
    <t>7676C</t>
  </si>
  <si>
    <t>WATERFRONT PARK IMPROVEME</t>
  </si>
  <si>
    <t>COFD7669</t>
  </si>
  <si>
    <t>7669C</t>
  </si>
  <si>
    <t>MT WOODSON ACQ AND PARKIN</t>
  </si>
  <si>
    <t>FIRE AUTHORITY TRAINING F</t>
  </si>
  <si>
    <t>COFD7583</t>
  </si>
  <si>
    <t>7583C</t>
  </si>
  <si>
    <t>OLD IRONSIDE PARK VOLUNTE</t>
  </si>
  <si>
    <t>EL MONTE PARK VOLUNTEER P</t>
  </si>
  <si>
    <t>COFD7577</t>
  </si>
  <si>
    <t>7577C</t>
  </si>
  <si>
    <t>OTAY LAKES PARK PRIMITIVE</t>
  </si>
  <si>
    <t>SAGE HILL STAGING AREA TR</t>
  </si>
  <si>
    <t>GUAJOME COUNTY PARK CAMPI</t>
  </si>
  <si>
    <t>SYCAMORE CANYON TRAILS AC</t>
  </si>
  <si>
    <t>LINDO LAKE PHOTOVOLTAIC S</t>
  </si>
  <si>
    <t>JESS MARTIN PARK WATER CO</t>
  </si>
  <si>
    <t>PATRIOT PARK WATER CONSER</t>
  </si>
  <si>
    <t>COFD7569</t>
  </si>
  <si>
    <t>7569C</t>
  </si>
  <si>
    <t>STELZER PRK RANGER STATIO</t>
  </si>
  <si>
    <t>SYCUAN KUMEYAAY VILAGE DE</t>
  </si>
  <si>
    <t>HEISE PARK PLAYGROUND EQU</t>
  </si>
  <si>
    <t>DOS PICOS PARK PLAYGROUND</t>
  </si>
  <si>
    <t>LIBERTY PARK PLAYGROUND S</t>
  </si>
  <si>
    <t>PATRIOT PARK PLAYGROUND S</t>
  </si>
  <si>
    <t>SAN DIEGUITO PLAYGROUND S</t>
  </si>
  <si>
    <t>ALPINE LOCAL PARK ACQUISI</t>
  </si>
  <si>
    <t>SLRRP DULINE ROAD ACTIVE</t>
  </si>
  <si>
    <t>SLRRP MOOSA ACTIVE RECREA</t>
  </si>
  <si>
    <t>OTAY VALLEY REG PARK BIKE</t>
  </si>
  <si>
    <t>COFD7558</t>
  </si>
  <si>
    <t>7558C</t>
  </si>
  <si>
    <t>BORREGO SPRINGS SHADEWAY</t>
  </si>
  <si>
    <t>MT. LAGUNA FIRE STATION 4</t>
  </si>
  <si>
    <t>COFD7556</t>
  </si>
  <si>
    <t>7556C</t>
  </si>
  <si>
    <t>NORTH COUNTY REGIONAL CEN</t>
  </si>
  <si>
    <t>COFD7554</t>
  </si>
  <si>
    <t>7554C</t>
  </si>
  <si>
    <t>WOODHAVEN PARK WELL AND F</t>
  </si>
  <si>
    <t>COFD7553</t>
  </si>
  <si>
    <t>7553C</t>
  </si>
  <si>
    <t>ESTRELLA PARK DEVELOPMENT</t>
  </si>
  <si>
    <t>COFD7552</t>
  </si>
  <si>
    <t>7552C</t>
  </si>
  <si>
    <t>ILDICA PARK DEVELOPMENT</t>
  </si>
  <si>
    <t>COFD7551</t>
  </si>
  <si>
    <t>7551C</t>
  </si>
  <si>
    <t>SWEETWATER SUMMIT AMPHITH</t>
  </si>
  <si>
    <t>COFD7550</t>
  </si>
  <si>
    <t>7550C</t>
  </si>
  <si>
    <t>SWEETWATER REG PK COMMUNI</t>
  </si>
  <si>
    <t>LAMAR PARK OFF LEASH AREA</t>
  </si>
  <si>
    <t>COFD7548</t>
  </si>
  <si>
    <t>7548C</t>
  </si>
  <si>
    <t>FELICITA PK OUTDOOR EXERC</t>
  </si>
  <si>
    <t>COFD7547</t>
  </si>
  <si>
    <t>7547C</t>
  </si>
  <si>
    <t>CLEMMENS LN SOCCER FIELD</t>
  </si>
  <si>
    <t>COFD7546</t>
  </si>
  <si>
    <t>7546C</t>
  </si>
  <si>
    <t>GLEN ABBEY TRAIL IMPROVEM</t>
  </si>
  <si>
    <t>COFD7544</t>
  </si>
  <si>
    <t>7544C</t>
  </si>
  <si>
    <t>COUNTY ADMINISTRATION CEN</t>
  </si>
  <si>
    <t>SAN MARCOS RD MAINT STATI</t>
  </si>
  <si>
    <t>COFD7540</t>
  </si>
  <si>
    <t>7540C</t>
  </si>
  <si>
    <t>STEELE CANYON PLAYGROUND</t>
  </si>
  <si>
    <t>FLINN SPRINGS PLAYGROUND</t>
  </si>
  <si>
    <t>HILTON HEAD PLAYGROUND SH</t>
  </si>
  <si>
    <t>LAMAR PLAYGROUND SHADE ST</t>
  </si>
  <si>
    <t>SAN DIEGUITO WEDDING PAVI</t>
  </si>
  <si>
    <t>COFD7535</t>
  </si>
  <si>
    <t>7535C</t>
  </si>
  <si>
    <t>GUAJOME SEWER IMPROVEMENT</t>
  </si>
  <si>
    <t>COFD7534</t>
  </si>
  <si>
    <t>7534C</t>
  </si>
  <si>
    <t>OTAY LAKES PARK SEWER SYS</t>
  </si>
  <si>
    <t>SWEETWATER LOOP REROUTE V</t>
  </si>
  <si>
    <t>COFD7532</t>
  </si>
  <si>
    <t>7532C</t>
  </si>
  <si>
    <t>SOUTH COUNTY BICYCLE SKIL</t>
  </si>
  <si>
    <t>COFD7531</t>
  </si>
  <si>
    <t>7531C</t>
  </si>
  <si>
    <t>FY17-18 PARKS PLAYGROUND</t>
  </si>
  <si>
    <t>PALOMAR MOUNTAIN FIRE STA</t>
  </si>
  <si>
    <t>JAMUL FIRE STATION 36 LAN</t>
  </si>
  <si>
    <t>COFD7525</t>
  </si>
  <si>
    <t>7525C</t>
  </si>
  <si>
    <t>TJRVRP CAMPGROUND AND NAT</t>
  </si>
  <si>
    <t>COFD7519</t>
  </si>
  <si>
    <t>7519C</t>
  </si>
  <si>
    <t>SAN DIEGUITO PARK ADA AND</t>
  </si>
  <si>
    <t>COFD7517</t>
  </si>
  <si>
    <t>7517C</t>
  </si>
  <si>
    <t>BRADLEY AVE ACQUISITION F</t>
  </si>
  <si>
    <t>COFD7516</t>
  </si>
  <si>
    <t>7516C</t>
  </si>
  <si>
    <t>LAKESIDE EQUESTRIAN FACIL</t>
  </si>
  <si>
    <t>LAMAR PLAYGROUND AND FITN</t>
  </si>
  <si>
    <t>COFD7513</t>
  </si>
  <si>
    <t>7513C</t>
  </si>
  <si>
    <t>PINE VALLEY FIRE STATION</t>
  </si>
  <si>
    <t>COFD7512</t>
  </si>
  <si>
    <t>7512C</t>
  </si>
  <si>
    <t>SR76 MIDDLE PROJECT ROW T</t>
  </si>
  <si>
    <t>SOUTH COUNTY ANIMAL SHELT</t>
  </si>
  <si>
    <t>TJRV WELL AND WATER DISTR</t>
  </si>
  <si>
    <t>COFD7508</t>
  </si>
  <si>
    <t>7508C</t>
  </si>
  <si>
    <t>MTN EMPIRE PLAYGROUND SHA</t>
  </si>
  <si>
    <t>COFD7504</t>
  </si>
  <si>
    <t>7504C</t>
  </si>
  <si>
    <t>SAN LUIS REY LAND IMPROVE</t>
  </si>
  <si>
    <t>WATER QUALITY TREATMENT P</t>
  </si>
  <si>
    <t>COFD7502</t>
  </si>
  <si>
    <t>7502C</t>
  </si>
  <si>
    <t>RAINBOW PARK ARTIFICIAL T</t>
  </si>
  <si>
    <t>COFD7501</t>
  </si>
  <si>
    <t>7501C</t>
  </si>
  <si>
    <t>HILTON HEAD ARTIFICIAL TU</t>
  </si>
  <si>
    <t>COFD7500</t>
  </si>
  <si>
    <t>7500C</t>
  </si>
  <si>
    <t>JESS MARTIN JUNIOR BALLFI</t>
  </si>
  <si>
    <t>COFD7499</t>
  </si>
  <si>
    <t>7499C</t>
  </si>
  <si>
    <t>BORREGO SPRINGS PARK</t>
  </si>
  <si>
    <t>COFD7498</t>
  </si>
  <si>
    <t>7498C</t>
  </si>
  <si>
    <t>DOS PICOS CAMPING CABINS</t>
  </si>
  <si>
    <t>COFD7495</t>
  </si>
  <si>
    <t>7495C</t>
  </si>
  <si>
    <t>LINDO LAKE IMPROVEMENTS</t>
  </si>
  <si>
    <t>LAKESIDE TEEN CENTER PHOT</t>
  </si>
  <si>
    <t>COFD7493</t>
  </si>
  <si>
    <t>7493C</t>
  </si>
  <si>
    <t>AGUA CALIENTE PHOTOVOLTAI</t>
  </si>
  <si>
    <t>COFD7492</t>
  </si>
  <si>
    <t>7492C</t>
  </si>
  <si>
    <t>STEELE CANYON ARTIFICIAL</t>
  </si>
  <si>
    <t>COFD7491</t>
  </si>
  <si>
    <t>7491C</t>
  </si>
  <si>
    <t>HEISE PARK ELECTRICAL AND</t>
  </si>
  <si>
    <t>COFD7490</t>
  </si>
  <si>
    <t>7490C</t>
  </si>
  <si>
    <t>SV COM PK BSKTBL CRT RPL</t>
  </si>
  <si>
    <t>COFD7489</t>
  </si>
  <si>
    <t>7489C</t>
  </si>
  <si>
    <t>ECRC TENANT IMPROVEMENT A</t>
  </si>
  <si>
    <t>COFD7487</t>
  </si>
  <si>
    <t>7487C</t>
  </si>
  <si>
    <t>DAIRY MART PONDS OVERLOOK</t>
  </si>
  <si>
    <t>COFD7486</t>
  </si>
  <si>
    <t>7486C</t>
  </si>
  <si>
    <t>TJRV PATHWAYS FOR PLAY</t>
  </si>
  <si>
    <t>COFD7485</t>
  </si>
  <si>
    <t>7485C</t>
  </si>
  <si>
    <t>COLLIER PARK BASKETBALL C</t>
  </si>
  <si>
    <t>COFD7483</t>
  </si>
  <si>
    <t>7483C</t>
  </si>
  <si>
    <t>LAMAR FITNESS PATH</t>
  </si>
  <si>
    <t>COFD7482</t>
  </si>
  <si>
    <t>7482C</t>
  </si>
  <si>
    <t>JESS MARTIN LARGE BALLFIE</t>
  </si>
  <si>
    <t>COFD7481</t>
  </si>
  <si>
    <t>7481C</t>
  </si>
  <si>
    <t>FELICITA PARK ADA RAMP AN</t>
  </si>
  <si>
    <t>COFD7480</t>
  </si>
  <si>
    <t>7480C</t>
  </si>
  <si>
    <t>LIVE OAK PARK PLAYGROUND</t>
  </si>
  <si>
    <t>COFD7479</t>
  </si>
  <si>
    <t>7479C</t>
  </si>
  <si>
    <t>FALLBROOK RESOURCE CTR LE</t>
  </si>
  <si>
    <t>COFD7478</t>
  </si>
  <si>
    <t>7478C</t>
  </si>
  <si>
    <t>PROVENCE HOUSE PARKING LO</t>
  </si>
  <si>
    <t>COFD7477</t>
  </si>
  <si>
    <t>7477C</t>
  </si>
  <si>
    <t>COFD7476</t>
  </si>
  <si>
    <t>7476C</t>
  </si>
  <si>
    <t>GUAJOME REG PARK ELECTRIC</t>
  </si>
  <si>
    <t>COFD7475</t>
  </si>
  <si>
    <t>7475C</t>
  </si>
  <si>
    <t>SWEETWATER LOOP TRAIL SEG</t>
  </si>
  <si>
    <t>COFD7471</t>
  </si>
  <si>
    <t>7471C</t>
  </si>
  <si>
    <t>COFD7469</t>
  </si>
  <si>
    <t>7469C</t>
  </si>
  <si>
    <t>RAMONA GRASSLANDS PHASE I</t>
  </si>
  <si>
    <t>RAMONA INTERGENERATIONAL</t>
  </si>
  <si>
    <t>COFD7467</t>
  </si>
  <si>
    <t>7467C</t>
  </si>
  <si>
    <t>TJRV MESA TRAILS CONSTRUC</t>
  </si>
  <si>
    <t>COFD7463</t>
  </si>
  <si>
    <t>7463C</t>
  </si>
  <si>
    <t>TJRV SOUTH WEST TRAILS CO</t>
  </si>
  <si>
    <t>COFD7462</t>
  </si>
  <si>
    <t>7462C</t>
  </si>
  <si>
    <t>CLEMMENS LANE SHADE STRUC</t>
  </si>
  <si>
    <t>COFD7461</t>
  </si>
  <si>
    <t>7461C</t>
  </si>
  <si>
    <t>4S RANCH SHADE STRUCTURE</t>
  </si>
  <si>
    <t>COFD7460</t>
  </si>
  <si>
    <t>7460C</t>
  </si>
  <si>
    <t>COFD7459</t>
  </si>
  <si>
    <t>7459C</t>
  </si>
  <si>
    <t>JSS MRTN MULTI-USE BLL FI</t>
  </si>
  <si>
    <t>COFD7458</t>
  </si>
  <si>
    <t>7458C</t>
  </si>
  <si>
    <t>4S RANCH SYNTHETIC TURF S</t>
  </si>
  <si>
    <t>COFD7457</t>
  </si>
  <si>
    <t>7457C</t>
  </si>
  <si>
    <t>SAN DIEGO BOTANIC GARDEN</t>
  </si>
  <si>
    <t>COFD7456</t>
  </si>
  <si>
    <t>7456C</t>
  </si>
  <si>
    <t>TJRV REGIONAL TRAIL CONST</t>
  </si>
  <si>
    <t>COFD7454</t>
  </si>
  <si>
    <t>7454C</t>
  </si>
  <si>
    <t>EL CAJON BRANCH OFFICE BU</t>
  </si>
  <si>
    <t>COFD7453</t>
  </si>
  <si>
    <t>7453C</t>
  </si>
  <si>
    <t>LAKE MORENA ELECTRICAL UP</t>
  </si>
  <si>
    <t>COFD7451</t>
  </si>
  <si>
    <t>7451C</t>
  </si>
  <si>
    <t>GUAJOME REGIONAL PARK PLA</t>
  </si>
  <si>
    <t>COFD7450</t>
  </si>
  <si>
    <t>7450C</t>
  </si>
  <si>
    <t>TRVRP INTERPRETIVE LOOP T</t>
  </si>
  <si>
    <t>COFD7449</t>
  </si>
  <si>
    <t>7449C</t>
  </si>
  <si>
    <t>POTRERO PARK FITNESS AND</t>
  </si>
  <si>
    <t>COFD7448</t>
  </si>
  <si>
    <t>7448C</t>
  </si>
  <si>
    <t>FELICITA PK TURF AND PLGR</t>
  </si>
  <si>
    <t>COFD7447</t>
  </si>
  <si>
    <t>7447C</t>
  </si>
  <si>
    <t>LAKESIDE SKATE PARK CONST</t>
  </si>
  <si>
    <t>COFD7446</t>
  </si>
  <si>
    <t>7446C</t>
  </si>
  <si>
    <t>E MS DET FAC COM SWTCH GR</t>
  </si>
  <si>
    <t>COFD7445</t>
  </si>
  <si>
    <t>7445C</t>
  </si>
  <si>
    <t>TJRV NORTH EAST TRAIL CO</t>
  </si>
  <si>
    <t>COFD7444C</t>
  </si>
  <si>
    <t>7444C</t>
  </si>
  <si>
    <t>FLUME TRAIL CONSTRUCTION</t>
  </si>
  <si>
    <t>COFD7443</t>
  </si>
  <si>
    <t>7443C</t>
  </si>
  <si>
    <t>HOLLISTER POND IMPROVEMEN</t>
  </si>
  <si>
    <t>COFD7442</t>
  </si>
  <si>
    <t>7442C</t>
  </si>
  <si>
    <t>LAKESIDE EQUESTRIAN ACQUI</t>
  </si>
  <si>
    <t>COFD7440</t>
  </si>
  <si>
    <t>7440C</t>
  </si>
  <si>
    <t>SPRING VALLEY PARK LED LI</t>
  </si>
  <si>
    <t>COFD7439</t>
  </si>
  <si>
    <t>7439C</t>
  </si>
  <si>
    <t>MOUNTAIN EMPIRE CAMPO PLA</t>
  </si>
  <si>
    <t>COFD7438</t>
  </si>
  <si>
    <t>7438C</t>
  </si>
  <si>
    <t>BOULEVARD FIRE STATION</t>
  </si>
  <si>
    <t>COFD7437</t>
  </si>
  <si>
    <t>7437C</t>
  </si>
  <si>
    <t>OVRP PALM AVE MULTI USE T</t>
  </si>
  <si>
    <t>COFD7435</t>
  </si>
  <si>
    <t>7435C</t>
  </si>
  <si>
    <t>POTRERO PARK FENCING</t>
  </si>
  <si>
    <t>COFD7434</t>
  </si>
  <si>
    <t>7434C</t>
  </si>
  <si>
    <t>4S RNCH SPRTS PK ARTIFICI</t>
  </si>
  <si>
    <t>COFD7433</t>
  </si>
  <si>
    <t>7433C</t>
  </si>
  <si>
    <t>BOULEVARD FIRE LD ACQ</t>
  </si>
  <si>
    <t>COFD7431</t>
  </si>
  <si>
    <t>7431C</t>
  </si>
  <si>
    <t>SWTWTR PKG LT IMPR</t>
  </si>
  <si>
    <t>COFD7430</t>
  </si>
  <si>
    <t>7430C</t>
  </si>
  <si>
    <t>LONG TERM ANIMAL CARE FAC</t>
  </si>
  <si>
    <t>COFD7426</t>
  </si>
  <si>
    <t>7426C</t>
  </si>
  <si>
    <t>JESS MARTIN BALLFIELD IMP</t>
  </si>
  <si>
    <t>COFD7425</t>
  </si>
  <si>
    <t>7425C</t>
  </si>
  <si>
    <t>DON DUSSALT PARK</t>
  </si>
  <si>
    <t>COFD7424</t>
  </si>
  <si>
    <t>7424C</t>
  </si>
  <si>
    <t>GOODLAND ACRES PARK</t>
  </si>
  <si>
    <t>COFD7423</t>
  </si>
  <si>
    <t>7423C</t>
  </si>
  <si>
    <t>SWEETWATER LANE PARK</t>
  </si>
  <si>
    <t>COFD7422</t>
  </si>
  <si>
    <t>7422C</t>
  </si>
  <si>
    <t>AGUA CALIENTE PARK</t>
  </si>
  <si>
    <t>COFD7421</t>
  </si>
  <si>
    <t>7421C</t>
  </si>
  <si>
    <t>SAN DIEGUITO PARK</t>
  </si>
  <si>
    <t>COFD7420</t>
  </si>
  <si>
    <t>7420C</t>
  </si>
  <si>
    <t>LAMAR PARK</t>
  </si>
  <si>
    <t>COFD7419</t>
  </si>
  <si>
    <t>7419C</t>
  </si>
  <si>
    <t>GUAJOME REGIONAL PARK</t>
  </si>
  <si>
    <t>COFD7418</t>
  </si>
  <si>
    <t>7418C</t>
  </si>
  <si>
    <t>RANCHO GUAJOME ADOBE PARK</t>
  </si>
  <si>
    <t>COFD7417</t>
  </si>
  <si>
    <t>7417C</t>
  </si>
  <si>
    <t>CEDAR AND KETTNER DEVELOP</t>
  </si>
  <si>
    <t>COFD7416</t>
  </si>
  <si>
    <t>7416C</t>
  </si>
  <si>
    <t>SWEETWTR REGIONAL PK EQUE</t>
  </si>
  <si>
    <t>COFD7415</t>
  </si>
  <si>
    <t>7415C</t>
  </si>
  <si>
    <t>COLLIER PARK</t>
  </si>
  <si>
    <t>COFD7414</t>
  </si>
  <si>
    <t>7414C</t>
  </si>
  <si>
    <t>RAINBOW PARK</t>
  </si>
  <si>
    <t>COFD7413</t>
  </si>
  <si>
    <t>7413C</t>
  </si>
  <si>
    <t>LINCOLN ACRES PARK</t>
  </si>
  <si>
    <t>COFD7412</t>
  </si>
  <si>
    <t>7412C</t>
  </si>
  <si>
    <t>AGUA CALIENTE WTR &amp; SWR E</t>
  </si>
  <si>
    <t>COFD7410</t>
  </si>
  <si>
    <t>7410C</t>
  </si>
  <si>
    <t>FALLBROOK COMMUNITY CENTE</t>
  </si>
  <si>
    <t>COFD7409</t>
  </si>
  <si>
    <t>7409C</t>
  </si>
  <si>
    <t>SWISS PARK TRAIL CONNCTN</t>
  </si>
  <si>
    <t>COFD7408</t>
  </si>
  <si>
    <t>7408C</t>
  </si>
  <si>
    <t>SAN DIEGUITO PARK IMPROVE</t>
  </si>
  <si>
    <t>COFD7406</t>
  </si>
  <si>
    <t>7406C</t>
  </si>
  <si>
    <t>BONITA SHELTER MULTI-PURP</t>
  </si>
  <si>
    <t>COFD7405</t>
  </si>
  <si>
    <t>7405C</t>
  </si>
  <si>
    <t>BONITA SHELTER - REPLACEM</t>
  </si>
  <si>
    <t>COFD7404</t>
  </si>
  <si>
    <t>7404C</t>
  </si>
  <si>
    <t>COUNTY OPERATION CENTERS</t>
  </si>
  <si>
    <t>COFD7403</t>
  </si>
  <si>
    <t>7403C</t>
  </si>
  <si>
    <t>ENERGY UPGRADES TO PARK F</t>
  </si>
  <si>
    <t>COFD7402</t>
  </si>
  <si>
    <t>7402C</t>
  </si>
  <si>
    <t>SANTA YSABEL NATURE CENTE</t>
  </si>
  <si>
    <t>LIVE OAK AMPHITHEATER</t>
  </si>
  <si>
    <t>COFD7396</t>
  </si>
  <si>
    <t>7396C</t>
  </si>
  <si>
    <t>COLLIER PARK SOCCER AREA</t>
  </si>
  <si>
    <t>COFD7395</t>
  </si>
  <si>
    <t>7395C</t>
  </si>
  <si>
    <t>SPA WATER WELL</t>
  </si>
  <si>
    <t>COFD7393</t>
  </si>
  <si>
    <t>7393C</t>
  </si>
  <si>
    <t>TJRV TRAIL CONSTRUCTION</t>
  </si>
  <si>
    <t>COFD7390</t>
  </si>
  <si>
    <t>7390C</t>
  </si>
  <si>
    <t>GUAJOME PARK PHOTOVOLTAIC</t>
  </si>
  <si>
    <t>COFD7385</t>
  </si>
  <si>
    <t>7385C</t>
  </si>
  <si>
    <t>SWEETWATER LANE ARTIFICIA</t>
  </si>
  <si>
    <t>COFD7384</t>
  </si>
  <si>
    <t>7384C</t>
  </si>
  <si>
    <t>BANCROFT ROCK HOUSE RESTO</t>
  </si>
  <si>
    <t>COFD7383</t>
  </si>
  <si>
    <t>7383C</t>
  </si>
  <si>
    <t>OAK COUNTRY II TRAIL</t>
  </si>
  <si>
    <t>COFD7381</t>
  </si>
  <si>
    <t>7381C</t>
  </si>
  <si>
    <t>EL MONTE TRAIL AND STAGIN</t>
  </si>
  <si>
    <t>COFD7380</t>
  </si>
  <si>
    <t>7380C</t>
  </si>
  <si>
    <t>LIVE OAK PARK RECREATIONA</t>
  </si>
  <si>
    <t>COFD7379</t>
  </si>
  <si>
    <t>7379C</t>
  </si>
  <si>
    <t>MT EMPIRE COMMUNITY CENTE</t>
  </si>
  <si>
    <t>COFD7378</t>
  </si>
  <si>
    <t>7378C</t>
  </si>
  <si>
    <t>MSCP BONSALL LAND PROJECT</t>
  </si>
  <si>
    <t>COFD7377</t>
  </si>
  <si>
    <t>7377C</t>
  </si>
  <si>
    <t>HHSA PSG CSG OFFICE RELOC</t>
  </si>
  <si>
    <t>COFD7376</t>
  </si>
  <si>
    <t>7376C</t>
  </si>
  <si>
    <t>SAN PASQUAL ACADEMY RESID</t>
  </si>
  <si>
    <t>COFD7375</t>
  </si>
  <si>
    <t>7375C</t>
  </si>
  <si>
    <t>OAKOASIS PARK IMPROVEMENT</t>
  </si>
  <si>
    <t>COFD7374</t>
  </si>
  <si>
    <t>7374C</t>
  </si>
  <si>
    <t>HILTON HEAD PARK IRRIGATI</t>
  </si>
  <si>
    <t>COFD7373</t>
  </si>
  <si>
    <t>7373C</t>
  </si>
  <si>
    <t>GUAJOME REGIONAL PARK IMP</t>
  </si>
  <si>
    <t>COFD7372</t>
  </si>
  <si>
    <t>7372C</t>
  </si>
  <si>
    <t>FALLBROOK COMM CTR LCL AS</t>
  </si>
  <si>
    <t>COFD7370</t>
  </si>
  <si>
    <t>7370C</t>
  </si>
  <si>
    <t>LINDO LAKE TENNIS COURTS</t>
  </si>
  <si>
    <t>COFD7368</t>
  </si>
  <si>
    <t>7368C</t>
  </si>
  <si>
    <t>JESS MARTIN PARK IMPROVEM</t>
  </si>
  <si>
    <t>COFD7367</t>
  </si>
  <si>
    <t>7367C</t>
  </si>
  <si>
    <t>LAKESIDE COMM CTR PHOTOVO</t>
  </si>
  <si>
    <t>COFD7366</t>
  </si>
  <si>
    <t>7366C</t>
  </si>
  <si>
    <t>VALLE DE ORO PARK IMPROVE</t>
  </si>
  <si>
    <t>COFD7365</t>
  </si>
  <si>
    <t>7365C</t>
  </si>
  <si>
    <t>RIOS CANYON PK DISABLED A</t>
  </si>
  <si>
    <t>COFD7364</t>
  </si>
  <si>
    <t>7364C</t>
  </si>
  <si>
    <t>HERITAGE PARK IMPROVEMENT</t>
  </si>
  <si>
    <t>COFD7363</t>
  </si>
  <si>
    <t>7363C</t>
  </si>
  <si>
    <t>LINDO LAKE FITNESS</t>
  </si>
  <si>
    <t>COFD7362</t>
  </si>
  <si>
    <t>7362C</t>
  </si>
  <si>
    <t>AQUA CALIENTE PAVILON REP</t>
  </si>
  <si>
    <t>COFD7361</t>
  </si>
  <si>
    <t>7361C</t>
  </si>
  <si>
    <t>LOS PENASQUITOS ADOBE BAR</t>
  </si>
  <si>
    <t>COFD7359</t>
  </si>
  <si>
    <t>7359C</t>
  </si>
  <si>
    <t>FIRE REC ERS CTL HLLHL CN</t>
  </si>
  <si>
    <t>COFD7357</t>
  </si>
  <si>
    <t>7357C</t>
  </si>
  <si>
    <t>FIRE REC EROSION CTL WILL</t>
  </si>
  <si>
    <t>COFD7356</t>
  </si>
  <si>
    <t>7356C</t>
  </si>
  <si>
    <t>CAC WATERFRONT PARK</t>
  </si>
  <si>
    <t>COFD7347</t>
  </si>
  <si>
    <t>7347C</t>
  </si>
  <si>
    <t>ERATION CENTER PHASE 1A</t>
  </si>
  <si>
    <t>COUNTY OP</t>
  </si>
  <si>
    <t>7314C</t>
  </si>
  <si>
    <t>UTLAY FUND</t>
  </si>
  <si>
    <t>CAPITAL O</t>
  </si>
  <si>
    <t>Date: 0</t>
  </si>
  <si>
    <t>Org listed</t>
  </si>
  <si>
    <t>on Report</t>
  </si>
  <si>
    <t>on GL014</t>
  </si>
  <si>
    <t>Fund Totals:</t>
  </si>
  <si>
    <t>Variance on Report</t>
  </si>
  <si>
    <t>VARIOUS</t>
  </si>
  <si>
    <t>MULTIPLE PROJECTS</t>
  </si>
  <si>
    <t>Approp</t>
  </si>
  <si>
    <t>Expend</t>
  </si>
  <si>
    <t>OFP Updates</t>
  </si>
  <si>
    <t>7A79C</t>
  </si>
  <si>
    <t>2026-27</t>
  </si>
  <si>
    <t>COFD7A79 DESCANSO FIRE STATION 45</t>
  </si>
  <si>
    <t>COFD7A80 EAST COUNTY RMS FLEET GARAGE RENOVATION</t>
  </si>
  <si>
    <t>COFD7A80 EAST COUNTY ROAD MAINTENANCE STATION FLEET GARAGE RENOVATION</t>
  </si>
  <si>
    <t>7A80C</t>
  </si>
  <si>
    <t>7A81H</t>
  </si>
  <si>
    <t>COHC7A81 BEHAVIORAL HEALTH WELLNESS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</si>
</sst>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 applyAlignment="1">
      <alignment horizontal="left" indent="1"/>
    </xf>
    <xf numFmtId="0" fontId="0" fillId="33" borderId="10" xfId="0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horizontal="right" vertical="top" wrapText="1" indent="1"/>
    </xf>
    <xf numFmtId="0" fontId="0" fillId="33" borderId="11" xfId="0" applyFill="1" applyBorder="1" applyAlignment="1">
      <alignment vertical="top" wrapText="1"/>
    </xf>
    <xf numFmtId="0" fontId="0" fillId="33" borderId="12" xfId="0" applyFill="1" applyBorder="1" applyAlignment="1">
      <alignment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left" vertical="top" wrapText="1" indent="1"/>
    </xf>
    <xf numFmtId="4" fontId="19" fillId="33" borderId="10" xfId="0" applyNumberFormat="1" applyFont="1" applyFill="1" applyBorder="1" applyAlignment="1">
      <alignment horizontal="right" vertical="top" wrapText="1" indent="1"/>
    </xf>
    <xf numFmtId="0" fontId="18" fillId="33" borderId="1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0" fillId="36" borderId="0" xfId="0" applyFill="1"/>
    <xf numFmtId="0" fontId="1" fillId="0" borderId="0" xfId="42"/>
    <xf numFmtId="0" fontId="23" fillId="0" borderId="0" xfId="42" applyFont="1"/>
    <xf numFmtId="0" fontId="1" fillId="0" borderId="0" xfId="42" applyAlignment="1">
      <alignment horizontal="center"/>
    </xf>
    <xf numFmtId="16" fontId="1" fillId="0" borderId="0" xfId="42" quotePrefix="1" applyNumberFormat="1"/>
    <xf numFmtId="14" fontId="1" fillId="0" borderId="0" xfId="42" applyNumberFormat="1"/>
    <xf numFmtId="43" fontId="0" fillId="0" borderId="0" xfId="43" applyFont="1"/>
    <xf numFmtId="43" fontId="0" fillId="36" borderId="0" xfId="43" applyFont="1" applyFill="1"/>
    <xf numFmtId="4" fontId="1" fillId="36" borderId="0" xfId="42" applyNumberFormat="1" applyFill="1"/>
    <xf numFmtId="43" fontId="16" fillId="0" borderId="0" xfId="43" applyFont="1"/>
    <xf numFmtId="43" fontId="1" fillId="0" borderId="16" xfId="42" applyNumberFormat="1" applyBorder="1"/>
    <xf numFmtId="43" fontId="16" fillId="0" borderId="16" xfId="43" applyFont="1" applyBorder="1"/>
    <xf numFmtId="43" fontId="16" fillId="36" borderId="16" xfId="43" applyFont="1" applyFill="1" applyBorder="1"/>
    <xf numFmtId="43" fontId="16" fillId="37" borderId="0" xfId="43" applyFont="1" applyFill="1"/>
    <xf numFmtId="43" fontId="0" fillId="37" borderId="0" xfId="43" applyFont="1" applyFill="1"/>
    <xf numFmtId="43" fontId="16" fillId="0" borderId="0" xfId="43" applyFont="1" applyBorder="1"/>
    <xf numFmtId="43" fontId="16" fillId="0" borderId="0" xfId="43" applyFont="1" applyFill="1" applyBorder="1"/>
    <xf numFmtId="0" fontId="1" fillId="0" borderId="0" xfId="42" quotePrefix="1"/>
    <xf numFmtId="0" fontId="1" fillId="38" borderId="0" xfId="42" applyFill="1"/>
    <xf numFmtId="0" fontId="1" fillId="39" borderId="0" xfId="42" applyFill="1"/>
    <xf numFmtId="0" fontId="0" fillId="39" borderId="0" xfId="0" applyFill="1"/>
    <xf numFmtId="4" fontId="0" fillId="0" borderId="0" xfId="0" applyNumberFormat="1"/>
    <xf numFmtId="0" fontId="19" fillId="36" borderId="10" xfId="0" applyFont="1" applyFill="1" applyBorder="1" applyAlignment="1">
      <alignment horizontal="left" vertical="top" wrapText="1" indent="1"/>
    </xf>
    <xf numFmtId="0" fontId="19" fillId="36" borderId="10" xfId="0" applyFont="1" applyFill="1" applyBorder="1" applyAlignment="1">
      <alignment horizontal="right" vertical="top" wrapText="1" indent="1"/>
    </xf>
    <xf numFmtId="4" fontId="19" fillId="36" borderId="10" xfId="0" applyNumberFormat="1" applyFont="1" applyFill="1" applyBorder="1" applyAlignment="1">
      <alignment horizontal="right" vertical="top" wrapText="1" indent="1"/>
    </xf>
    <xf numFmtId="0" fontId="18" fillId="36" borderId="10" xfId="0" applyFont="1" applyFill="1" applyBorder="1" applyAlignment="1">
      <alignment horizontal="center" vertical="top" wrapText="1"/>
    </xf>
    <xf numFmtId="0" fontId="20" fillId="40" borderId="10" xfId="0" applyFont="1" applyFill="1" applyBorder="1" applyAlignment="1">
      <alignment horizontal="center" vertical="top" wrapText="1"/>
    </xf>
    <xf numFmtId="43" fontId="0" fillId="41" borderId="0" xfId="43" applyFont="1" applyFill="1"/>
    <xf numFmtId="4" fontId="0" fillId="0" borderId="0" xfId="44" applyNumberFormat="1" applyFont="1"/>
    <xf numFmtId="4" fontId="16" fillId="36" borderId="0" xfId="44" applyNumberFormat="1" applyFont="1" applyFill="1"/>
    <xf numFmtId="0" fontId="0" fillId="0" borderId="0" xfId="0" applyAlignment="1">
      <alignment horizontal="center"/>
    </xf>
    <xf numFmtId="43" fontId="16" fillId="0" borderId="17" xfId="43" applyFont="1" applyBorder="1"/>
    <xf numFmtId="4" fontId="16" fillId="0" borderId="0" xfId="44" applyNumberFormat="1" applyFont="1"/>
    <xf numFmtId="0" fontId="0" fillId="36" borderId="10" xfId="0" applyFill="1" applyBorder="1" applyAlignment="1">
      <alignment vertical="top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0" fontId="20" fillId="42" borderId="10" xfId="0" applyFont="1" applyFill="1" applyBorder="1" applyAlignment="1">
      <alignment horizontal="center" vertical="top" wrapText="1"/>
    </xf>
    <xf numFmtId="0" fontId="0" fillId="42" borderId="0" xfId="0" applyFill="1"/>
    <xf numFmtId="0" fontId="18" fillId="34" borderId="13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horizontal="center" vertical="top" wrapText="1"/>
    </xf>
    <xf numFmtId="43" fontId="0" fillId="0" borderId="0" xfId="43" applyFont="1" applyAlignment="1">
      <alignment horizontal="center"/>
    </xf>
    <xf numFmtId="43" fontId="19" fillId="33" borderId="10" xfId="44" applyFont="1" applyFill="1" applyBorder="1" applyAlignment="1">
      <alignment horizontal="right" vertical="top" wrapText="1" indent="1"/>
    </xf>
    <xf numFmtId="9" fontId="19" fillId="33" borderId="10" xfId="45" applyFont="1" applyFill="1" applyBorder="1" applyAlignment="1">
      <alignment horizontal="right" vertical="top" wrapText="1" inden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3" xr:uid="{D87C5447-979D-4104-800C-9899DBCE3D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CEB8AFE-2411-4010-BB84-70D5B9EA2182}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382270</xdr:colOff>
      <xdr:row>42</xdr:row>
      <xdr:rowOff>101835</xdr:rowOff>
    </xdr:from>
    <xdr:to>
      <xdr:col>12</xdr:col>
      <xdr:colOff>377825</xdr:colOff>
      <xdr:row>44</xdr:row>
      <xdr:rowOff>111915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7A9A9-F01A-4F1B-80B0-5C6DBBCD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270" y="7884032"/>
          <a:ext cx="11382012" cy="381283"/>
        </a:xfrm>
        <a:prstGeom prst="rect">
          <a:avLst/>
        </a:prstGeom>
      </xdr:spPr>
    </xdr:pic>
    <xdr:clientData/>
  </xdr:twoCellAnchor>
  <xdr:twoCellAnchor editAs="oneCell">
    <xdr:from>
      <xdr:col>9</xdr:col>
      <xdr:colOff>67733</xdr:colOff>
      <xdr:row>16</xdr:row>
      <xdr:rowOff>7995</xdr:rowOff>
    </xdr:from>
    <xdr:to>
      <xdr:col>15</xdr:col>
      <xdr:colOff>459622</xdr:colOff>
      <xdr:row>30</xdr:row>
      <xdr:rowOff>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64DFDD-2684-42C0-A302-87098A80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0524" y="2977618"/>
          <a:ext cx="6627227" cy="258502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406400</xdr:colOff>
      <xdr:row>30</xdr:row>
      <xdr:rowOff>160867</xdr:rowOff>
    </xdr:from>
    <xdr:to>
      <xdr:col>6</xdr:col>
      <xdr:colOff>682418</xdr:colOff>
      <xdr:row>40</xdr:row>
      <xdr:rowOff>19202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E1426F-FB24-41BD-9380-4D652629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311" y="5721290"/>
          <a:ext cx="6073750" cy="170999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84666</xdr:colOff>
      <xdr:row>32</xdr:row>
      <xdr:rowOff>59266</xdr:rowOff>
    </xdr:from>
    <xdr:to>
      <xdr:col>14</xdr:col>
      <xdr:colOff>971401</xdr:colOff>
      <xdr:row>41</xdr:row>
      <xdr:rowOff>155397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D2E3E1-A980-4EF2-923C-A6CC1FB6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3103" y="5990891"/>
          <a:ext cx="6093373" cy="176273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16</xdr:row>
      <xdr:rowOff>76199</xdr:rowOff>
    </xdr:from>
    <xdr:to>
      <xdr:col>7</xdr:col>
      <xdr:colOff>266638</xdr:colOff>
      <xdr:row>28</xdr:row>
      <xdr:rowOff>34617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7289F4-724A-4B0D-A28A-0DBB275A7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47999"/>
          <a:ext cx="6994009" cy="21791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52917</xdr:colOff>
      <xdr:row>46</xdr:row>
      <xdr:rowOff>74083</xdr:rowOff>
    </xdr:from>
    <xdr:to>
      <xdr:col>12</xdr:col>
      <xdr:colOff>20076</xdr:colOff>
      <xdr:row>60</xdr:row>
      <xdr:rowOff>111845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CF53B6-9C4F-4E5B-871B-CD338BB5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9935" y="8597597"/>
          <a:ext cx="10725509" cy="262856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65</xdr:row>
      <xdr:rowOff>137711</xdr:rowOff>
    </xdr:from>
    <xdr:to>
      <xdr:col>7</xdr:col>
      <xdr:colOff>301806</xdr:colOff>
      <xdr:row>74</xdr:row>
      <xdr:rowOff>112069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521F16-25BF-441E-A6B8-DDF5A56A2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8340" y="12176222"/>
          <a:ext cx="6340837" cy="16409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63499</xdr:colOff>
      <xdr:row>65</xdr:row>
      <xdr:rowOff>86203</xdr:rowOff>
    </xdr:from>
    <xdr:to>
      <xdr:col>15</xdr:col>
      <xdr:colOff>987334</xdr:colOff>
      <xdr:row>79</xdr:row>
      <xdr:rowOff>18432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155F25-AAAD-4045-B7F3-8BAFE6E7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3024" y="12123626"/>
          <a:ext cx="7162439" cy="252629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144781</xdr:colOff>
      <xdr:row>84</xdr:row>
      <xdr:rowOff>137160</xdr:rowOff>
    </xdr:from>
    <xdr:to>
      <xdr:col>8</xdr:col>
      <xdr:colOff>611295</xdr:colOff>
      <xdr:row>95</xdr:row>
      <xdr:rowOff>79152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43804E3-CC84-4156-A469-B3E29D309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2887" y="15691757"/>
          <a:ext cx="6914122" cy="197870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8</xdr:col>
      <xdr:colOff>267611</xdr:colOff>
      <xdr:row>109</xdr:row>
      <xdr:rowOff>239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19B0387-E47F-4AE9-A078-5FFD15001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5929" y="18516600"/>
          <a:ext cx="6717396" cy="166575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6</xdr:col>
      <xdr:colOff>895084</xdr:colOff>
      <xdr:row>123</xdr:row>
      <xdr:rowOff>3235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BF71A68-2D52-40F4-B28F-6A1DD65F9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5929" y="21107400"/>
          <a:ext cx="6066887" cy="16687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16</xdr:col>
      <xdr:colOff>209478</xdr:colOff>
      <xdr:row>129</xdr:row>
      <xdr:rowOff>73614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59773F-50AF-42F9-BC2F-85E0B847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80614" y="21107400"/>
          <a:ext cx="7482224" cy="28494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16</xdr:col>
      <xdr:colOff>209478</xdr:colOff>
      <xdr:row>147</xdr:row>
      <xdr:rowOff>38424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C25B8CD-2468-4BD7-B9EC-4DC5E976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80614" y="24993600"/>
          <a:ext cx="7482224" cy="225911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6</xdr:col>
      <xdr:colOff>877120</xdr:colOff>
      <xdr:row>144</xdr:row>
      <xdr:rowOff>73455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F4D7728-AE3D-4863-8D0E-0EDF5B0F4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929" y="24993600"/>
          <a:ext cx="6047834" cy="173896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6</xdr:col>
      <xdr:colOff>877120</xdr:colOff>
      <xdr:row>162</xdr:row>
      <xdr:rowOff>3235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7040EAA-1843-4FB5-B0EF-A8FBE7B58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5929" y="28324629"/>
          <a:ext cx="6047834" cy="16687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16</xdr:col>
      <xdr:colOff>247583</xdr:colOff>
      <xdr:row>168</xdr:row>
      <xdr:rowOff>73614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8CD9FFF-5801-4873-8092-8DB2288D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80614" y="28324629"/>
          <a:ext cx="7520329" cy="28494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41274</xdr:colOff>
      <xdr:row>174</xdr:row>
      <xdr:rowOff>25400</xdr:rowOff>
    </xdr:from>
    <xdr:to>
      <xdr:col>7</xdr:col>
      <xdr:colOff>18957</xdr:colOff>
      <xdr:row>184</xdr:row>
      <xdr:rowOff>149881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30BF24-29CF-4B49-BF3C-F4D5D888E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7203" y="32235140"/>
          <a:ext cx="6080214" cy="19761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38100</xdr:colOff>
      <xdr:row>174</xdr:row>
      <xdr:rowOff>19050</xdr:rowOff>
    </xdr:from>
    <xdr:to>
      <xdr:col>16</xdr:col>
      <xdr:colOff>208461</xdr:colOff>
      <xdr:row>188</xdr:row>
      <xdr:rowOff>41391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B9F3782-9E19-4BA6-A2B9-D44D12F1F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18714" y="32228790"/>
          <a:ext cx="7443107" cy="26142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6</xdr:col>
      <xdr:colOff>797918</xdr:colOff>
      <xdr:row>202</xdr:row>
      <xdr:rowOff>509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F37BA80-E116-49EE-98AD-FDB6B427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5929" y="35726914"/>
          <a:ext cx="5968632" cy="16660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16</xdr:col>
      <xdr:colOff>133267</xdr:colOff>
      <xdr:row>208</xdr:row>
      <xdr:rowOff>35509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B4A99A4-CE4C-48FB-A908-F2BE2B8B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180614" y="35726914"/>
          <a:ext cx="7406013" cy="28113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6</xdr:col>
      <xdr:colOff>762808</xdr:colOff>
      <xdr:row>221</xdr:row>
      <xdr:rowOff>155629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2AAF9F-B8FF-49B5-88FA-10A5243E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5929" y="39428057"/>
          <a:ext cx="5933522" cy="16360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16</xdr:col>
      <xdr:colOff>133267</xdr:colOff>
      <xdr:row>225</xdr:row>
      <xdr:rowOff>35429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F1EB189-6CAE-45B3-B5B9-C8A43D3CA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80614" y="39428057"/>
          <a:ext cx="7406013" cy="22561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230</xdr:row>
      <xdr:rowOff>0</xdr:rowOff>
    </xdr:from>
    <xdr:to>
      <xdr:col>16</xdr:col>
      <xdr:colOff>209263</xdr:colOff>
      <xdr:row>243</xdr:row>
      <xdr:rowOff>95508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31409E2-A927-4435-ACCF-E5B65AD7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180614" y="42574029"/>
          <a:ext cx="7482009" cy="25001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6</xdr:col>
      <xdr:colOff>759950</xdr:colOff>
      <xdr:row>238</xdr:row>
      <xdr:rowOff>154090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373C9FE-21B2-4330-A760-BB96CC882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5929" y="42388971"/>
          <a:ext cx="5930664" cy="18196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6</xdr:col>
      <xdr:colOff>837495</xdr:colOff>
      <xdr:row>258</xdr:row>
      <xdr:rowOff>172039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495DD62-2F15-4394-AF14-1E40CA29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5929" y="46090114"/>
          <a:ext cx="6008209" cy="18364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249</xdr:row>
      <xdr:rowOff>0</xdr:rowOff>
    </xdr:from>
    <xdr:to>
      <xdr:col>16</xdr:col>
      <xdr:colOff>111034</xdr:colOff>
      <xdr:row>265</xdr:row>
      <xdr:rowOff>95526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1A7261A-2B5C-4B04-B46B-EC1AB410D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80614" y="46090114"/>
          <a:ext cx="7382691" cy="30553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614723</xdr:colOff>
      <xdr:row>270</xdr:row>
      <xdr:rowOff>64033</xdr:rowOff>
    </xdr:from>
    <xdr:to>
      <xdr:col>6</xdr:col>
      <xdr:colOff>906156</xdr:colOff>
      <xdr:row>282</xdr:row>
      <xdr:rowOff>1210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4F9FFCB-729D-568A-22F6-C0D0C3F5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4723" y="50215159"/>
          <a:ext cx="6102404" cy="21590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1094976</xdr:colOff>
      <xdr:row>270</xdr:row>
      <xdr:rowOff>57631</xdr:rowOff>
    </xdr:from>
    <xdr:to>
      <xdr:col>16</xdr:col>
      <xdr:colOff>377800</xdr:colOff>
      <xdr:row>284</xdr:row>
      <xdr:rowOff>132309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5C1C519-D8E7-0D42-A6DE-9B655533A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70690" y="50208757"/>
          <a:ext cx="7664697" cy="26722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F1FA-0C08-44FD-9114-14C70D1A3D56}">
  <dimension ref="A1:N146"/>
  <sheetViews>
    <sheetView showGridLines="0" tabSelected="1" workbookViewId="0">
      <pane xSplit="6" ySplit="13" topLeftCell="I14" activePane="bottomRight" state="frozen"/>
      <selection pane="topRight" activeCell="G1" sqref="G1"/>
      <selection pane="bottomLeft" activeCell="A14" sqref="A14"/>
      <selection pane="bottomRight" activeCell="F134" sqref="F134"/>
    </sheetView>
  </sheetViews>
  <sheetFormatPr defaultRowHeight="15" x14ac:dyDescent="0.25"/>
  <cols>
    <col min="1" max="1" width="35.5703125" bestFit="1" customWidth="1"/>
    <col min="2" max="2" width="34.7109375" bestFit="1" customWidth="1"/>
    <col min="3" max="3" width="34.140625" bestFit="1" customWidth="1"/>
    <col min="4" max="4" width="35.5703125" bestFit="1" customWidth="1"/>
    <col min="5" max="5" width="17.7109375" bestFit="1" customWidth="1"/>
    <col min="6" max="6" width="15.5703125" bestFit="1" customWidth="1"/>
    <col min="7" max="7" width="35.5703125" bestFit="1" customWidth="1"/>
    <col min="8" max="8" width="12.7109375" bestFit="1" customWidth="1"/>
    <col min="9" max="9" width="23.28515625" bestFit="1" customWidth="1"/>
    <col min="10" max="10" width="22.42578125" bestFit="1" customWidth="1"/>
    <col min="11" max="11" width="35.5703125" bestFit="1" customWidth="1"/>
    <col min="12" max="12" width="28.28515625" bestFit="1" customWidth="1"/>
    <col min="13" max="13" width="3.5703125" bestFit="1" customWidth="1"/>
    <col min="14" max="14" width="27.140625" bestFit="1" customWidth="1"/>
  </cols>
  <sheetData>
    <row r="1" spans="1:14" ht="15.75" x14ac:dyDescent="0.25">
      <c r="A1" s="1" t="s">
        <v>0</v>
      </c>
    </row>
    <row r="2" spans="1:14" ht="15.75" x14ac:dyDescent="0.25">
      <c r="A2" s="1" t="s">
        <v>1</v>
      </c>
      <c r="I2" s="15"/>
      <c r="J2" t="s">
        <v>793</v>
      </c>
    </row>
    <row r="3" spans="1:14" x14ac:dyDescent="0.25">
      <c r="I3" s="54"/>
      <c r="J3" t="s">
        <v>2521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55" t="s">
        <v>12</v>
      </c>
      <c r="J12" s="56"/>
      <c r="K12" s="56"/>
      <c r="L12" s="56"/>
      <c r="M12" s="56"/>
      <c r="N12" s="57"/>
    </row>
    <row r="13" spans="1:14" ht="28.15" customHeight="1" x14ac:dyDescent="0.25">
      <c r="A13" s="41" t="s">
        <v>13</v>
      </c>
      <c r="B13" s="41" t="s">
        <v>14</v>
      </c>
      <c r="C13" s="41" t="s">
        <v>15</v>
      </c>
      <c r="D13" s="41" t="s">
        <v>16</v>
      </c>
      <c r="E13" s="41" t="s">
        <v>17</v>
      </c>
      <c r="F13" s="41" t="s">
        <v>18</v>
      </c>
      <c r="G13" s="41" t="s">
        <v>19</v>
      </c>
      <c r="H13" s="41" t="s">
        <v>20</v>
      </c>
      <c r="I13" s="41" t="s">
        <v>21</v>
      </c>
      <c r="J13" s="53" t="s">
        <v>22</v>
      </c>
      <c r="K13" s="41" t="s">
        <v>23</v>
      </c>
      <c r="L13" s="41" t="s">
        <v>24</v>
      </c>
      <c r="M13" s="41" t="s">
        <v>25</v>
      </c>
      <c r="N13" s="41" t="s">
        <v>26</v>
      </c>
    </row>
    <row r="14" spans="1:14" ht="10.9" customHeight="1" x14ac:dyDescent="0.25">
      <c r="A14" s="10" t="s">
        <v>27</v>
      </c>
      <c r="B14" s="10" t="s">
        <v>28</v>
      </c>
      <c r="C14" s="10" t="s">
        <v>29</v>
      </c>
      <c r="D14" s="10" t="s">
        <v>30</v>
      </c>
      <c r="E14" s="10">
        <v>1014142</v>
      </c>
      <c r="F14" s="10" t="s">
        <v>31</v>
      </c>
      <c r="G14" s="10" t="s">
        <v>32</v>
      </c>
      <c r="H14" s="5" t="s">
        <v>33</v>
      </c>
      <c r="I14" s="5">
        <v>0</v>
      </c>
      <c r="J14" s="5">
        <v>0</v>
      </c>
      <c r="K14" s="5">
        <v>0</v>
      </c>
      <c r="L14" s="11">
        <v>9521629</v>
      </c>
      <c r="M14" s="2"/>
      <c r="N14" s="11">
        <v>9493597.7400000002</v>
      </c>
    </row>
    <row r="15" spans="1:14" ht="14.45" customHeight="1" x14ac:dyDescent="0.25">
      <c r="A15" s="10" t="s">
        <v>27</v>
      </c>
      <c r="B15" s="10" t="s">
        <v>28</v>
      </c>
      <c r="C15" s="10" t="s">
        <v>41</v>
      </c>
      <c r="D15" s="10" t="s">
        <v>42</v>
      </c>
      <c r="E15" s="10">
        <v>1018665</v>
      </c>
      <c r="F15" s="10" t="s">
        <v>43</v>
      </c>
      <c r="G15" s="10" t="s">
        <v>44</v>
      </c>
      <c r="H15" s="5" t="s">
        <v>45</v>
      </c>
      <c r="I15" s="5">
        <v>0</v>
      </c>
      <c r="J15" s="5">
        <v>0</v>
      </c>
      <c r="K15" s="5">
        <v>0</v>
      </c>
      <c r="L15" s="11">
        <v>385000</v>
      </c>
      <c r="M15" s="2"/>
      <c r="N15" s="11">
        <v>266123.65999999997</v>
      </c>
    </row>
    <row r="16" spans="1:14" ht="10.9" customHeight="1" x14ac:dyDescent="0.25">
      <c r="A16" s="10" t="s">
        <v>27</v>
      </c>
      <c r="B16" s="10" t="s">
        <v>28</v>
      </c>
      <c r="C16" s="10" t="s">
        <v>46</v>
      </c>
      <c r="D16" s="10" t="s">
        <v>47</v>
      </c>
      <c r="E16" s="10">
        <v>1019565</v>
      </c>
      <c r="F16" s="10" t="s">
        <v>48</v>
      </c>
      <c r="G16" s="10" t="s">
        <v>44</v>
      </c>
      <c r="H16" s="5" t="s">
        <v>49</v>
      </c>
      <c r="I16" s="5">
        <v>0</v>
      </c>
      <c r="J16" s="5">
        <v>0</v>
      </c>
      <c r="K16" s="5">
        <v>0</v>
      </c>
      <c r="L16" s="11">
        <v>12225000</v>
      </c>
      <c r="M16" s="2"/>
      <c r="N16" s="11">
        <v>11850144.41</v>
      </c>
    </row>
    <row r="17" spans="1:14" ht="10.9" customHeight="1" x14ac:dyDescent="0.25">
      <c r="A17" s="10" t="s">
        <v>27</v>
      </c>
      <c r="B17" s="10" t="s">
        <v>28</v>
      </c>
      <c r="C17" s="10" t="s">
        <v>55</v>
      </c>
      <c r="D17" s="10" t="s">
        <v>56</v>
      </c>
      <c r="E17" s="10">
        <v>1019796</v>
      </c>
      <c r="F17" s="10" t="s">
        <v>57</v>
      </c>
      <c r="G17" s="10" t="s">
        <v>44</v>
      </c>
      <c r="H17" s="5" t="s">
        <v>49</v>
      </c>
      <c r="I17" s="5">
        <v>0</v>
      </c>
      <c r="J17" s="5">
        <v>0</v>
      </c>
      <c r="K17" s="5">
        <v>0</v>
      </c>
      <c r="L17" s="11">
        <v>181000</v>
      </c>
      <c r="M17" s="2"/>
      <c r="N17" s="11">
        <v>66409.33</v>
      </c>
    </row>
    <row r="18" spans="1:14" ht="14.45" customHeight="1" x14ac:dyDescent="0.25">
      <c r="A18" s="10" t="s">
        <v>27</v>
      </c>
      <c r="B18" s="10" t="s">
        <v>68</v>
      </c>
      <c r="C18" s="10" t="s">
        <v>69</v>
      </c>
      <c r="D18" s="10" t="s">
        <v>70</v>
      </c>
      <c r="E18" s="10">
        <v>1020254</v>
      </c>
      <c r="F18" s="10" t="s">
        <v>71</v>
      </c>
      <c r="G18" s="10" t="s">
        <v>44</v>
      </c>
      <c r="H18" s="5" t="s">
        <v>63</v>
      </c>
      <c r="I18" s="5">
        <v>0</v>
      </c>
      <c r="J18" s="5">
        <v>0</v>
      </c>
      <c r="K18" s="5">
        <v>0</v>
      </c>
      <c r="L18" s="11">
        <v>37573133</v>
      </c>
      <c r="M18" s="2"/>
      <c r="N18" s="11">
        <v>22894163.289999999</v>
      </c>
    </row>
    <row r="19" spans="1:14" ht="10.9" customHeight="1" x14ac:dyDescent="0.25">
      <c r="A19" s="10" t="s">
        <v>27</v>
      </c>
      <c r="B19" s="10" t="s">
        <v>28</v>
      </c>
      <c r="C19" s="10" t="s">
        <v>72</v>
      </c>
      <c r="D19" s="10" t="s">
        <v>73</v>
      </c>
      <c r="E19" s="10">
        <v>1020262</v>
      </c>
      <c r="F19" s="10" t="s">
        <v>74</v>
      </c>
      <c r="G19" s="10" t="s">
        <v>44</v>
      </c>
      <c r="H19" s="5" t="s">
        <v>63</v>
      </c>
      <c r="I19" s="5">
        <v>0</v>
      </c>
      <c r="J19" s="5">
        <v>0</v>
      </c>
      <c r="K19" s="5">
        <v>0</v>
      </c>
      <c r="L19" s="11">
        <v>404929.6</v>
      </c>
      <c r="M19" s="2"/>
      <c r="N19" s="11">
        <v>199419.12</v>
      </c>
    </row>
    <row r="20" spans="1:14" ht="10.9" customHeight="1" x14ac:dyDescent="0.25">
      <c r="A20" s="10" t="s">
        <v>27</v>
      </c>
      <c r="B20" s="10" t="s">
        <v>28</v>
      </c>
      <c r="C20" s="10" t="s">
        <v>75</v>
      </c>
      <c r="D20" s="10" t="s">
        <v>76</v>
      </c>
      <c r="E20" s="10">
        <v>1020367</v>
      </c>
      <c r="F20" s="10" t="s">
        <v>77</v>
      </c>
      <c r="G20" s="10" t="s">
        <v>44</v>
      </c>
      <c r="H20" s="5" t="s">
        <v>63</v>
      </c>
      <c r="I20" s="5">
        <v>0</v>
      </c>
      <c r="J20" s="5">
        <v>0</v>
      </c>
      <c r="K20" s="5">
        <v>0</v>
      </c>
      <c r="L20" s="11">
        <v>19350000</v>
      </c>
      <c r="M20" s="2"/>
      <c r="N20" s="11">
        <v>19099025.079999998</v>
      </c>
    </row>
    <row r="21" spans="1:14" ht="10.9" customHeight="1" x14ac:dyDescent="0.25">
      <c r="A21" s="10" t="s">
        <v>27</v>
      </c>
      <c r="B21" s="10" t="s">
        <v>83</v>
      </c>
      <c r="C21" s="10" t="s">
        <v>84</v>
      </c>
      <c r="D21" s="10" t="s">
        <v>85</v>
      </c>
      <c r="E21" s="10">
        <v>1021136</v>
      </c>
      <c r="F21" s="10" t="s">
        <v>86</v>
      </c>
      <c r="G21" s="10" t="s">
        <v>44</v>
      </c>
      <c r="H21" s="5" t="s">
        <v>82</v>
      </c>
      <c r="I21" s="5">
        <v>0</v>
      </c>
      <c r="J21" s="5">
        <v>0</v>
      </c>
      <c r="K21" s="5">
        <v>0</v>
      </c>
      <c r="L21" s="11">
        <v>4285000</v>
      </c>
      <c r="M21" s="2"/>
      <c r="N21" s="11">
        <v>4258158.3099999996</v>
      </c>
    </row>
    <row r="22" spans="1:14" ht="10.9" customHeight="1" x14ac:dyDescent="0.25">
      <c r="A22" s="10" t="s">
        <v>27</v>
      </c>
      <c r="B22" s="10" t="s">
        <v>28</v>
      </c>
      <c r="C22" s="10" t="s">
        <v>92</v>
      </c>
      <c r="D22" s="10" t="s">
        <v>93</v>
      </c>
      <c r="E22" s="10">
        <v>1021149</v>
      </c>
      <c r="F22" s="10" t="s">
        <v>94</v>
      </c>
      <c r="G22" s="10" t="s">
        <v>44</v>
      </c>
      <c r="H22" s="5" t="s">
        <v>82</v>
      </c>
      <c r="I22" s="5">
        <v>0</v>
      </c>
      <c r="J22" s="5">
        <v>0</v>
      </c>
      <c r="K22" s="5">
        <v>0</v>
      </c>
      <c r="L22" s="11">
        <v>2424000</v>
      </c>
      <c r="M22" s="2"/>
      <c r="N22" s="11">
        <v>1108770.51</v>
      </c>
    </row>
    <row r="23" spans="1:14" ht="10.9" customHeight="1" x14ac:dyDescent="0.25">
      <c r="A23" s="10" t="s">
        <v>27</v>
      </c>
      <c r="B23" s="10" t="s">
        <v>28</v>
      </c>
      <c r="C23" s="10" t="s">
        <v>95</v>
      </c>
      <c r="D23" s="10" t="s">
        <v>95</v>
      </c>
      <c r="E23" s="10">
        <v>1021152</v>
      </c>
      <c r="F23" s="10" t="s">
        <v>96</v>
      </c>
      <c r="G23" s="10" t="s">
        <v>44</v>
      </c>
      <c r="H23" s="5" t="s">
        <v>82</v>
      </c>
      <c r="I23" s="5">
        <v>0</v>
      </c>
      <c r="J23" s="5">
        <v>0</v>
      </c>
      <c r="K23" s="5">
        <v>0</v>
      </c>
      <c r="L23" s="11">
        <v>2161892.4700000002</v>
      </c>
      <c r="M23" s="2"/>
      <c r="N23" s="11">
        <v>1293379.8400000001</v>
      </c>
    </row>
    <row r="24" spans="1:14" ht="10.9" customHeight="1" x14ac:dyDescent="0.25">
      <c r="A24" s="10" t="s">
        <v>27</v>
      </c>
      <c r="B24" s="10" t="s">
        <v>28</v>
      </c>
      <c r="C24" s="10" t="s">
        <v>97</v>
      </c>
      <c r="D24" s="10" t="s">
        <v>98</v>
      </c>
      <c r="E24" s="10">
        <v>1021155</v>
      </c>
      <c r="F24" s="10" t="s">
        <v>99</v>
      </c>
      <c r="G24" s="10" t="s">
        <v>44</v>
      </c>
      <c r="H24" s="5" t="s">
        <v>82</v>
      </c>
      <c r="I24" s="5">
        <v>0</v>
      </c>
      <c r="J24" s="5">
        <v>0</v>
      </c>
      <c r="K24" s="5">
        <v>0</v>
      </c>
      <c r="L24" s="11">
        <v>105000</v>
      </c>
      <c r="M24" s="2"/>
      <c r="N24" s="11">
        <v>26095.49</v>
      </c>
    </row>
    <row r="25" spans="1:14" ht="14.45" customHeight="1" x14ac:dyDescent="0.25">
      <c r="A25" s="10" t="s">
        <v>27</v>
      </c>
      <c r="B25" s="10" t="s">
        <v>28</v>
      </c>
      <c r="C25" s="10" t="s">
        <v>100</v>
      </c>
      <c r="D25" s="10" t="s">
        <v>101</v>
      </c>
      <c r="E25" s="10">
        <v>1021156</v>
      </c>
      <c r="F25" s="10" t="s">
        <v>102</v>
      </c>
      <c r="G25" s="10" t="s">
        <v>44</v>
      </c>
      <c r="H25" s="5" t="s">
        <v>82</v>
      </c>
      <c r="I25" s="5">
        <v>0</v>
      </c>
      <c r="J25" s="5">
        <v>0</v>
      </c>
      <c r="K25" s="5">
        <v>0</v>
      </c>
      <c r="L25" s="11">
        <v>110000</v>
      </c>
      <c r="M25" s="2"/>
      <c r="N25" s="11">
        <v>11933.24</v>
      </c>
    </row>
    <row r="26" spans="1:14" ht="10.9" customHeight="1" x14ac:dyDescent="0.25">
      <c r="A26" s="10" t="s">
        <v>27</v>
      </c>
      <c r="B26" s="10" t="s">
        <v>28</v>
      </c>
      <c r="C26" s="10" t="s">
        <v>103</v>
      </c>
      <c r="D26" s="10" t="s">
        <v>104</v>
      </c>
      <c r="E26" s="10">
        <v>1021157</v>
      </c>
      <c r="F26" s="10" t="s">
        <v>105</v>
      </c>
      <c r="G26" s="10" t="s">
        <v>44</v>
      </c>
      <c r="H26" s="5" t="s">
        <v>82</v>
      </c>
      <c r="I26" s="5">
        <v>0</v>
      </c>
      <c r="J26" s="5">
        <v>0</v>
      </c>
      <c r="K26" s="5">
        <v>0</v>
      </c>
      <c r="L26" s="11">
        <v>155000</v>
      </c>
      <c r="M26" s="2"/>
      <c r="N26" s="11">
        <v>22070.94</v>
      </c>
    </row>
    <row r="27" spans="1:14" ht="10.9" customHeight="1" x14ac:dyDescent="0.25">
      <c r="A27" s="10" t="s">
        <v>27</v>
      </c>
      <c r="B27" s="10" t="s">
        <v>28</v>
      </c>
      <c r="C27" s="10" t="s">
        <v>106</v>
      </c>
      <c r="D27" s="10" t="s">
        <v>107</v>
      </c>
      <c r="E27" s="10">
        <v>1021158</v>
      </c>
      <c r="F27" s="10" t="s">
        <v>108</v>
      </c>
      <c r="G27" s="10" t="s">
        <v>44</v>
      </c>
      <c r="H27" s="5" t="s">
        <v>82</v>
      </c>
      <c r="I27" s="5">
        <v>0</v>
      </c>
      <c r="J27" s="5">
        <v>0</v>
      </c>
      <c r="K27" s="5">
        <v>0</v>
      </c>
      <c r="L27" s="11">
        <v>175000</v>
      </c>
      <c r="M27" s="2"/>
      <c r="N27" s="11">
        <v>45156.93</v>
      </c>
    </row>
    <row r="28" spans="1:14" ht="10.9" customHeight="1" x14ac:dyDescent="0.25">
      <c r="A28" s="10" t="s">
        <v>27</v>
      </c>
      <c r="B28" s="10" t="s">
        <v>109</v>
      </c>
      <c r="C28" s="10" t="s">
        <v>110</v>
      </c>
      <c r="D28" s="10" t="s">
        <v>111</v>
      </c>
      <c r="E28" s="10">
        <v>1021162</v>
      </c>
      <c r="F28" s="10" t="s">
        <v>112</v>
      </c>
      <c r="G28" s="10" t="s">
        <v>44</v>
      </c>
      <c r="H28" s="5" t="s">
        <v>82</v>
      </c>
      <c r="I28" s="5">
        <v>0</v>
      </c>
      <c r="J28" s="5">
        <v>0</v>
      </c>
      <c r="K28" s="5">
        <v>0</v>
      </c>
      <c r="L28" s="11">
        <v>139837147</v>
      </c>
      <c r="M28" s="2"/>
      <c r="N28" s="11">
        <v>113963319.84999999</v>
      </c>
    </row>
    <row r="29" spans="1:14" ht="10.9" customHeight="1" x14ac:dyDescent="0.25">
      <c r="A29" s="10" t="s">
        <v>27</v>
      </c>
      <c r="B29" s="10" t="s">
        <v>28</v>
      </c>
      <c r="C29" s="10" t="s">
        <v>113</v>
      </c>
      <c r="D29" s="10" t="s">
        <v>114</v>
      </c>
      <c r="E29" s="10">
        <v>1021596</v>
      </c>
      <c r="F29" s="10" t="s">
        <v>115</v>
      </c>
      <c r="G29" s="10" t="s">
        <v>44</v>
      </c>
      <c r="H29" s="5" t="s">
        <v>82</v>
      </c>
      <c r="I29" s="5">
        <v>0</v>
      </c>
      <c r="J29" s="5">
        <v>0</v>
      </c>
      <c r="K29" s="5">
        <v>0</v>
      </c>
      <c r="L29" s="11">
        <v>831000</v>
      </c>
      <c r="M29" s="2"/>
      <c r="N29" s="11">
        <v>826602.16</v>
      </c>
    </row>
    <row r="30" spans="1:14" ht="10.9" customHeight="1" x14ac:dyDescent="0.25">
      <c r="A30" s="10" t="s">
        <v>27</v>
      </c>
      <c r="B30" s="10" t="s">
        <v>28</v>
      </c>
      <c r="C30" s="10" t="s">
        <v>116</v>
      </c>
      <c r="D30" s="10" t="s">
        <v>117</v>
      </c>
      <c r="E30" s="10">
        <v>1021893</v>
      </c>
      <c r="F30" s="10" t="s">
        <v>118</v>
      </c>
      <c r="G30" s="10" t="s">
        <v>44</v>
      </c>
      <c r="H30" s="5" t="s">
        <v>119</v>
      </c>
      <c r="I30" s="5">
        <v>0</v>
      </c>
      <c r="J30" s="5">
        <v>0</v>
      </c>
      <c r="K30" s="5">
        <v>0</v>
      </c>
      <c r="L30" s="11">
        <v>933130.65</v>
      </c>
      <c r="M30" s="2"/>
      <c r="N30" s="11">
        <v>826884.63</v>
      </c>
    </row>
    <row r="31" spans="1:14" ht="10.9" customHeight="1" x14ac:dyDescent="0.25">
      <c r="A31" s="10" t="s">
        <v>27</v>
      </c>
      <c r="B31" s="10" t="s">
        <v>28</v>
      </c>
      <c r="C31" s="10" t="s">
        <v>120</v>
      </c>
      <c r="D31" s="10" t="s">
        <v>121</v>
      </c>
      <c r="E31" s="10">
        <v>1021895</v>
      </c>
      <c r="F31" s="10" t="s">
        <v>122</v>
      </c>
      <c r="G31" s="10" t="s">
        <v>123</v>
      </c>
      <c r="H31" s="5" t="s">
        <v>119</v>
      </c>
      <c r="I31" s="5">
        <v>0</v>
      </c>
      <c r="J31" s="5">
        <v>0</v>
      </c>
      <c r="K31" s="5">
        <v>0</v>
      </c>
      <c r="L31" s="11">
        <v>31956205.629999999</v>
      </c>
      <c r="M31" s="2"/>
      <c r="N31" s="11">
        <v>5977524.5499999998</v>
      </c>
    </row>
    <row r="32" spans="1:14" ht="10.9" customHeight="1" x14ac:dyDescent="0.25">
      <c r="A32" s="10" t="s">
        <v>27</v>
      </c>
      <c r="B32" s="10" t="s">
        <v>28</v>
      </c>
      <c r="C32" s="10" t="s">
        <v>124</v>
      </c>
      <c r="D32" s="10" t="s">
        <v>125</v>
      </c>
      <c r="E32" s="10">
        <v>1021896</v>
      </c>
      <c r="F32" s="10" t="s">
        <v>126</v>
      </c>
      <c r="G32" s="10" t="s">
        <v>123</v>
      </c>
      <c r="H32" s="5" t="s">
        <v>119</v>
      </c>
      <c r="I32" s="5">
        <v>0</v>
      </c>
      <c r="J32" s="5">
        <v>0</v>
      </c>
      <c r="K32" s="5">
        <v>0</v>
      </c>
      <c r="L32" s="11">
        <v>810000</v>
      </c>
      <c r="M32" s="2"/>
      <c r="N32" s="11">
        <v>250348.55</v>
      </c>
    </row>
    <row r="33" spans="1:14" ht="10.9" customHeight="1" x14ac:dyDescent="0.25">
      <c r="A33" s="10" t="s">
        <v>27</v>
      </c>
      <c r="B33" s="10" t="s">
        <v>28</v>
      </c>
      <c r="C33" s="10" t="s">
        <v>127</v>
      </c>
      <c r="D33" s="10" t="s">
        <v>128</v>
      </c>
      <c r="E33" s="10">
        <v>1021897</v>
      </c>
      <c r="F33" s="10" t="s">
        <v>129</v>
      </c>
      <c r="G33" s="10" t="s">
        <v>123</v>
      </c>
      <c r="H33" s="5" t="s">
        <v>119</v>
      </c>
      <c r="I33" s="5">
        <v>0</v>
      </c>
      <c r="J33" s="5">
        <v>0</v>
      </c>
      <c r="K33" s="5">
        <v>0</v>
      </c>
      <c r="L33" s="11">
        <v>22000000</v>
      </c>
      <c r="M33" s="2"/>
      <c r="N33" s="11">
        <v>4519134.16</v>
      </c>
    </row>
    <row r="34" spans="1:14" ht="10.9" customHeight="1" x14ac:dyDescent="0.25">
      <c r="A34" s="10" t="s">
        <v>27</v>
      </c>
      <c r="B34" s="10" t="s">
        <v>28</v>
      </c>
      <c r="C34" s="10" t="s">
        <v>130</v>
      </c>
      <c r="D34" s="10" t="s">
        <v>131</v>
      </c>
      <c r="E34" s="10">
        <v>1021898</v>
      </c>
      <c r="F34" s="10" t="s">
        <v>132</v>
      </c>
      <c r="G34" s="10" t="s">
        <v>44</v>
      </c>
      <c r="H34" s="5" t="s">
        <v>119</v>
      </c>
      <c r="I34" s="5">
        <v>0</v>
      </c>
      <c r="J34" s="5">
        <v>0</v>
      </c>
      <c r="K34" s="5">
        <v>0</v>
      </c>
      <c r="L34" s="11">
        <v>95000</v>
      </c>
      <c r="M34" s="2"/>
      <c r="N34" s="11">
        <v>11087.12</v>
      </c>
    </row>
    <row r="35" spans="1:14" ht="10.9" customHeight="1" x14ac:dyDescent="0.25">
      <c r="A35" s="10" t="s">
        <v>27</v>
      </c>
      <c r="B35" s="10" t="s">
        <v>28</v>
      </c>
      <c r="C35" s="10" t="s">
        <v>133</v>
      </c>
      <c r="D35" s="10" t="s">
        <v>134</v>
      </c>
      <c r="E35" s="10">
        <v>1021899</v>
      </c>
      <c r="F35" s="10" t="s">
        <v>135</v>
      </c>
      <c r="G35" s="10" t="s">
        <v>44</v>
      </c>
      <c r="H35" s="5" t="s">
        <v>119</v>
      </c>
      <c r="I35" s="5">
        <v>0</v>
      </c>
      <c r="J35" s="5">
        <v>0</v>
      </c>
      <c r="K35" s="5">
        <v>0</v>
      </c>
      <c r="L35" s="11">
        <v>95000</v>
      </c>
      <c r="M35" s="2"/>
      <c r="N35" s="11">
        <v>11530.39</v>
      </c>
    </row>
    <row r="36" spans="1:14" ht="10.9" customHeight="1" x14ac:dyDescent="0.25">
      <c r="A36" s="10" t="s">
        <v>27</v>
      </c>
      <c r="B36" s="10" t="s">
        <v>28</v>
      </c>
      <c r="C36" s="10" t="s">
        <v>136</v>
      </c>
      <c r="D36" s="10" t="s">
        <v>137</v>
      </c>
      <c r="E36" s="10">
        <v>1021900</v>
      </c>
      <c r="F36" s="10" t="s">
        <v>138</v>
      </c>
      <c r="G36" s="10" t="s">
        <v>44</v>
      </c>
      <c r="H36" s="5" t="s">
        <v>119</v>
      </c>
      <c r="I36" s="5">
        <v>0</v>
      </c>
      <c r="J36" s="5">
        <v>0</v>
      </c>
      <c r="K36" s="5">
        <v>0</v>
      </c>
      <c r="L36" s="11">
        <v>95000</v>
      </c>
      <c r="M36" s="2"/>
      <c r="N36" s="11">
        <v>11076.33</v>
      </c>
    </row>
    <row r="37" spans="1:14" ht="10.9" customHeight="1" x14ac:dyDescent="0.25">
      <c r="A37" s="10" t="s">
        <v>27</v>
      </c>
      <c r="B37" s="10" t="s">
        <v>28</v>
      </c>
      <c r="C37" s="10" t="s">
        <v>139</v>
      </c>
      <c r="D37" s="10" t="s">
        <v>140</v>
      </c>
      <c r="E37" s="10">
        <v>1021901</v>
      </c>
      <c r="F37" s="10" t="s">
        <v>141</v>
      </c>
      <c r="G37" s="10" t="s">
        <v>44</v>
      </c>
      <c r="H37" s="5" t="s">
        <v>119</v>
      </c>
      <c r="I37" s="5">
        <v>0</v>
      </c>
      <c r="J37" s="5">
        <v>0</v>
      </c>
      <c r="K37" s="5">
        <v>0</v>
      </c>
      <c r="L37" s="11">
        <v>391000</v>
      </c>
      <c r="M37" s="2"/>
      <c r="N37" s="11">
        <v>33810.269999999997</v>
      </c>
    </row>
    <row r="38" spans="1:14" ht="10.9" customHeight="1" x14ac:dyDescent="0.25">
      <c r="A38" s="10" t="s">
        <v>27</v>
      </c>
      <c r="B38" s="10" t="s">
        <v>28</v>
      </c>
      <c r="C38" s="10" t="s">
        <v>142</v>
      </c>
      <c r="D38" s="10" t="s">
        <v>143</v>
      </c>
      <c r="E38" s="10">
        <v>1021902</v>
      </c>
      <c r="F38" s="10" t="s">
        <v>144</v>
      </c>
      <c r="G38" s="10" t="s">
        <v>44</v>
      </c>
      <c r="H38" s="5" t="s">
        <v>119</v>
      </c>
      <c r="I38" s="5">
        <v>0</v>
      </c>
      <c r="J38" s="5">
        <v>0</v>
      </c>
      <c r="K38" s="5">
        <v>0</v>
      </c>
      <c r="L38" s="11">
        <v>300000</v>
      </c>
      <c r="M38" s="2"/>
      <c r="N38" s="11">
        <v>148103.17000000001</v>
      </c>
    </row>
    <row r="39" spans="1:14" ht="10.9" customHeight="1" x14ac:dyDescent="0.25">
      <c r="A39" s="10" t="s">
        <v>27</v>
      </c>
      <c r="B39" s="10" t="s">
        <v>28</v>
      </c>
      <c r="C39" s="10" t="s">
        <v>145</v>
      </c>
      <c r="D39" s="10" t="s">
        <v>146</v>
      </c>
      <c r="E39" s="10">
        <v>1021903</v>
      </c>
      <c r="F39" s="10" t="s">
        <v>147</v>
      </c>
      <c r="G39" s="10" t="s">
        <v>44</v>
      </c>
      <c r="H39" s="5" t="s">
        <v>119</v>
      </c>
      <c r="I39" s="5">
        <v>0</v>
      </c>
      <c r="J39" s="5">
        <v>0</v>
      </c>
      <c r="K39" s="5">
        <v>0</v>
      </c>
      <c r="L39" s="11">
        <v>4250000</v>
      </c>
      <c r="M39" s="2"/>
      <c r="N39" s="11">
        <v>1330809.8799999999</v>
      </c>
    </row>
    <row r="40" spans="1:14" ht="10.9" customHeight="1" x14ac:dyDescent="0.25">
      <c r="A40" s="10" t="s">
        <v>27</v>
      </c>
      <c r="B40" s="10" t="s">
        <v>28</v>
      </c>
      <c r="C40" s="10" t="s">
        <v>148</v>
      </c>
      <c r="D40" s="10" t="s">
        <v>149</v>
      </c>
      <c r="E40" s="10">
        <v>1021904</v>
      </c>
      <c r="F40" s="10" t="s">
        <v>150</v>
      </c>
      <c r="G40" s="10" t="s">
        <v>44</v>
      </c>
      <c r="H40" s="5" t="s">
        <v>119</v>
      </c>
      <c r="I40" s="5">
        <v>0</v>
      </c>
      <c r="J40" s="5">
        <v>0</v>
      </c>
      <c r="K40" s="5">
        <v>0</v>
      </c>
      <c r="L40" s="11">
        <v>1746000</v>
      </c>
      <c r="M40" s="12" t="s">
        <v>40</v>
      </c>
      <c r="N40" s="11">
        <v>1740294.38</v>
      </c>
    </row>
    <row r="41" spans="1:14" ht="10.9" customHeight="1" x14ac:dyDescent="0.25">
      <c r="A41" s="10" t="s">
        <v>27</v>
      </c>
      <c r="B41" s="10" t="s">
        <v>28</v>
      </c>
      <c r="C41" s="10" t="s">
        <v>151</v>
      </c>
      <c r="D41" s="10" t="s">
        <v>152</v>
      </c>
      <c r="E41" s="10">
        <v>1021906</v>
      </c>
      <c r="F41" s="10" t="s">
        <v>153</v>
      </c>
      <c r="G41" s="10" t="s">
        <v>44</v>
      </c>
      <c r="H41" s="5" t="s">
        <v>119</v>
      </c>
      <c r="I41" s="5">
        <v>0</v>
      </c>
      <c r="J41" s="5">
        <v>0</v>
      </c>
      <c r="K41" s="5">
        <v>0</v>
      </c>
      <c r="L41" s="11">
        <v>447495.23</v>
      </c>
      <c r="M41" s="2"/>
      <c r="N41" s="11">
        <v>443928.48</v>
      </c>
    </row>
    <row r="42" spans="1:14" ht="10.9" customHeight="1" x14ac:dyDescent="0.25">
      <c r="A42" s="10" t="s">
        <v>27</v>
      </c>
      <c r="B42" s="10" t="s">
        <v>28</v>
      </c>
      <c r="C42" s="10" t="s">
        <v>154</v>
      </c>
      <c r="D42" s="10" t="s">
        <v>155</v>
      </c>
      <c r="E42" s="10">
        <v>1021907</v>
      </c>
      <c r="F42" s="10" t="s">
        <v>156</v>
      </c>
      <c r="G42" s="10" t="s">
        <v>44</v>
      </c>
      <c r="H42" s="5" t="s">
        <v>119</v>
      </c>
      <c r="I42" s="5">
        <v>0</v>
      </c>
      <c r="J42" s="5">
        <v>0</v>
      </c>
      <c r="K42" s="5">
        <v>0</v>
      </c>
      <c r="L42" s="11">
        <v>1000000</v>
      </c>
      <c r="M42" s="2"/>
      <c r="N42" s="11">
        <v>971222.54</v>
      </c>
    </row>
    <row r="43" spans="1:14" ht="10.9" customHeight="1" x14ac:dyDescent="0.25">
      <c r="A43" s="10" t="s">
        <v>27</v>
      </c>
      <c r="B43" s="10" t="s">
        <v>28</v>
      </c>
      <c r="C43" s="10" t="s">
        <v>157</v>
      </c>
      <c r="D43" s="10" t="s">
        <v>158</v>
      </c>
      <c r="E43" s="10">
        <v>1021908</v>
      </c>
      <c r="F43" s="10" t="s">
        <v>159</v>
      </c>
      <c r="G43" s="10" t="s">
        <v>123</v>
      </c>
      <c r="H43" s="5" t="s">
        <v>119</v>
      </c>
      <c r="I43" s="5">
        <v>0</v>
      </c>
      <c r="J43" s="5">
        <v>0</v>
      </c>
      <c r="K43" s="5">
        <v>0</v>
      </c>
      <c r="L43" s="11">
        <v>4200000</v>
      </c>
      <c r="M43" s="2"/>
      <c r="N43" s="11">
        <v>447788.69</v>
      </c>
    </row>
    <row r="44" spans="1:14" ht="10.9" customHeight="1" x14ac:dyDescent="0.25">
      <c r="A44" s="10" t="s">
        <v>27</v>
      </c>
      <c r="B44" s="10" t="s">
        <v>28</v>
      </c>
      <c r="C44" s="10" t="s">
        <v>160</v>
      </c>
      <c r="D44" s="10" t="s">
        <v>161</v>
      </c>
      <c r="E44" s="10">
        <v>1021909</v>
      </c>
      <c r="F44" s="10" t="s">
        <v>162</v>
      </c>
      <c r="G44" s="10" t="s">
        <v>44</v>
      </c>
      <c r="H44" s="5" t="s">
        <v>119</v>
      </c>
      <c r="I44" s="5">
        <v>0</v>
      </c>
      <c r="J44" s="5">
        <v>0</v>
      </c>
      <c r="K44" s="5">
        <v>0</v>
      </c>
      <c r="L44" s="11">
        <v>518642</v>
      </c>
      <c r="M44" s="2"/>
      <c r="N44" s="11">
        <v>487216.72</v>
      </c>
    </row>
    <row r="45" spans="1:14" ht="10.9" customHeight="1" x14ac:dyDescent="0.25">
      <c r="A45" s="10" t="s">
        <v>27</v>
      </c>
      <c r="B45" s="10" t="s">
        <v>28</v>
      </c>
      <c r="C45" s="10" t="s">
        <v>163</v>
      </c>
      <c r="D45" s="10" t="s">
        <v>164</v>
      </c>
      <c r="E45" s="10">
        <v>1021910</v>
      </c>
      <c r="F45" s="10" t="s">
        <v>165</v>
      </c>
      <c r="G45" s="10" t="s">
        <v>44</v>
      </c>
      <c r="H45" s="5" t="s">
        <v>119</v>
      </c>
      <c r="I45" s="5">
        <v>0</v>
      </c>
      <c r="J45" s="5">
        <v>0</v>
      </c>
      <c r="K45" s="5">
        <v>0</v>
      </c>
      <c r="L45" s="11">
        <v>1160000</v>
      </c>
      <c r="M45" s="2"/>
      <c r="N45" s="11">
        <v>612046.71</v>
      </c>
    </row>
    <row r="46" spans="1:14" ht="14.45" customHeight="1" x14ac:dyDescent="0.25">
      <c r="A46" s="10" t="s">
        <v>27</v>
      </c>
      <c r="B46" s="10" t="s">
        <v>28</v>
      </c>
      <c r="C46" s="10" t="s">
        <v>166</v>
      </c>
      <c r="D46" s="10" t="s">
        <v>167</v>
      </c>
      <c r="E46" s="10">
        <v>1021911</v>
      </c>
      <c r="F46" s="10" t="s">
        <v>168</v>
      </c>
      <c r="G46" s="10" t="s">
        <v>44</v>
      </c>
      <c r="H46" s="5" t="s">
        <v>119</v>
      </c>
      <c r="I46" s="5">
        <v>0</v>
      </c>
      <c r="J46" s="5">
        <v>0</v>
      </c>
      <c r="K46" s="5">
        <v>0</v>
      </c>
      <c r="L46" s="11">
        <v>750000</v>
      </c>
      <c r="M46" s="2"/>
      <c r="N46" s="5">
        <v>0</v>
      </c>
    </row>
    <row r="47" spans="1:14" ht="10.9" customHeight="1" x14ac:dyDescent="0.25">
      <c r="A47" s="10" t="s">
        <v>27</v>
      </c>
      <c r="B47" s="10" t="s">
        <v>28</v>
      </c>
      <c r="C47" s="10" t="s">
        <v>169</v>
      </c>
      <c r="D47" s="10" t="s">
        <v>170</v>
      </c>
      <c r="E47" s="10">
        <v>1021914</v>
      </c>
      <c r="F47" s="10" t="s">
        <v>171</v>
      </c>
      <c r="G47" s="10" t="s">
        <v>44</v>
      </c>
      <c r="H47" s="5" t="s">
        <v>119</v>
      </c>
      <c r="I47" s="5">
        <v>0</v>
      </c>
      <c r="J47" s="5">
        <v>0</v>
      </c>
      <c r="K47" s="5">
        <v>0</v>
      </c>
      <c r="L47" s="11">
        <v>150000</v>
      </c>
      <c r="M47" s="2"/>
      <c r="N47" s="11">
        <v>145556.82</v>
      </c>
    </row>
    <row r="48" spans="1:14" ht="10.9" customHeight="1" x14ac:dyDescent="0.25">
      <c r="A48" s="10" t="s">
        <v>27</v>
      </c>
      <c r="B48" s="10" t="s">
        <v>28</v>
      </c>
      <c r="C48" s="10" t="s">
        <v>183</v>
      </c>
      <c r="D48" s="10" t="s">
        <v>184</v>
      </c>
      <c r="E48" s="10">
        <v>1021983</v>
      </c>
      <c r="F48" s="10" t="s">
        <v>185</v>
      </c>
      <c r="G48" s="10" t="s">
        <v>44</v>
      </c>
      <c r="H48" s="5" t="s">
        <v>119</v>
      </c>
      <c r="I48" s="5">
        <v>0</v>
      </c>
      <c r="J48" s="5">
        <v>0</v>
      </c>
      <c r="K48" s="5">
        <v>0</v>
      </c>
      <c r="L48" s="11">
        <v>4579859.4000000004</v>
      </c>
      <c r="M48" s="2"/>
      <c r="N48" s="11">
        <v>4072635.29</v>
      </c>
    </row>
    <row r="49" spans="1:14" ht="10.9" customHeight="1" x14ac:dyDescent="0.25">
      <c r="A49" s="10" t="s">
        <v>27</v>
      </c>
      <c r="B49" s="10" t="s">
        <v>28</v>
      </c>
      <c r="C49" s="10" t="s">
        <v>195</v>
      </c>
      <c r="D49" s="10" t="s">
        <v>195</v>
      </c>
      <c r="E49" s="10">
        <v>1022858</v>
      </c>
      <c r="F49" s="10" t="s">
        <v>196</v>
      </c>
      <c r="G49" s="10" t="s">
        <v>44</v>
      </c>
      <c r="H49" s="5" t="s">
        <v>119</v>
      </c>
      <c r="I49" s="5">
        <v>0</v>
      </c>
      <c r="J49" s="5">
        <v>0</v>
      </c>
      <c r="K49" s="5">
        <v>0</v>
      </c>
      <c r="L49" s="11">
        <v>28454000</v>
      </c>
      <c r="M49" s="2"/>
      <c r="N49" s="11">
        <v>13884429.02</v>
      </c>
    </row>
    <row r="50" spans="1:14" ht="10.9" customHeight="1" x14ac:dyDescent="0.25">
      <c r="A50" s="10" t="s">
        <v>27</v>
      </c>
      <c r="B50" s="10" t="s">
        <v>83</v>
      </c>
      <c r="C50" s="10" t="s">
        <v>197</v>
      </c>
      <c r="D50" s="10" t="s">
        <v>198</v>
      </c>
      <c r="E50" s="10">
        <v>1022910</v>
      </c>
      <c r="F50" s="10" t="s">
        <v>199</v>
      </c>
      <c r="G50" s="10" t="s">
        <v>123</v>
      </c>
      <c r="H50" s="5" t="s">
        <v>200</v>
      </c>
      <c r="I50" s="5">
        <v>0</v>
      </c>
      <c r="J50" s="5">
        <v>0</v>
      </c>
      <c r="K50" s="5">
        <v>0</v>
      </c>
      <c r="L50" s="11">
        <v>18100000</v>
      </c>
      <c r="M50" s="2"/>
      <c r="N50" s="11">
        <v>2311408.6800000002</v>
      </c>
    </row>
    <row r="51" spans="1:14" ht="10.9" customHeight="1" x14ac:dyDescent="0.25">
      <c r="A51" s="10" t="s">
        <v>27</v>
      </c>
      <c r="B51" s="10" t="s">
        <v>28</v>
      </c>
      <c r="C51" s="10" t="s">
        <v>201</v>
      </c>
      <c r="D51" s="10" t="s">
        <v>202</v>
      </c>
      <c r="E51" s="10">
        <v>1022912</v>
      </c>
      <c r="F51" s="10" t="s">
        <v>203</v>
      </c>
      <c r="G51" s="10" t="s">
        <v>44</v>
      </c>
      <c r="H51" s="5" t="s">
        <v>200</v>
      </c>
      <c r="I51" s="5">
        <v>0</v>
      </c>
      <c r="J51" s="5">
        <v>0</v>
      </c>
      <c r="K51" s="5">
        <v>0</v>
      </c>
      <c r="L51" s="11">
        <v>5043229.67</v>
      </c>
      <c r="M51" s="2"/>
      <c r="N51" s="11">
        <v>1662066.56</v>
      </c>
    </row>
    <row r="52" spans="1:14" ht="10.9" customHeight="1" x14ac:dyDescent="0.25">
      <c r="A52" s="10" t="s">
        <v>27</v>
      </c>
      <c r="B52" s="10" t="s">
        <v>28</v>
      </c>
      <c r="C52" s="10" t="s">
        <v>204</v>
      </c>
      <c r="D52" s="10" t="s">
        <v>204</v>
      </c>
      <c r="E52" s="10">
        <v>1022913</v>
      </c>
      <c r="F52" s="10" t="s">
        <v>205</v>
      </c>
      <c r="G52" s="10" t="s">
        <v>44</v>
      </c>
      <c r="H52" s="5" t="s">
        <v>200</v>
      </c>
      <c r="I52" s="5">
        <v>0</v>
      </c>
      <c r="J52" s="5">
        <v>0</v>
      </c>
      <c r="K52" s="5">
        <v>0</v>
      </c>
      <c r="L52" s="11">
        <v>1000000</v>
      </c>
      <c r="M52" s="2"/>
      <c r="N52" s="11">
        <v>178490.77</v>
      </c>
    </row>
    <row r="53" spans="1:14" ht="10.9" customHeight="1" x14ac:dyDescent="0.25">
      <c r="A53" s="10" t="s">
        <v>27</v>
      </c>
      <c r="B53" s="10" t="s">
        <v>28</v>
      </c>
      <c r="C53" s="10" t="s">
        <v>206</v>
      </c>
      <c r="D53" s="10" t="s">
        <v>207</v>
      </c>
      <c r="E53" s="10">
        <v>1022914</v>
      </c>
      <c r="F53" s="10" t="s">
        <v>208</v>
      </c>
      <c r="G53" s="10" t="s">
        <v>44</v>
      </c>
      <c r="H53" s="5" t="s">
        <v>200</v>
      </c>
      <c r="I53" s="5">
        <v>0</v>
      </c>
      <c r="J53" s="5">
        <v>0</v>
      </c>
      <c r="K53" s="5">
        <v>0</v>
      </c>
      <c r="L53" s="11">
        <v>4500000</v>
      </c>
      <c r="M53" s="2"/>
      <c r="N53" s="11">
        <v>4498963.3600000003</v>
      </c>
    </row>
    <row r="54" spans="1:14" ht="10.9" customHeight="1" x14ac:dyDescent="0.25">
      <c r="A54" s="10" t="s">
        <v>27</v>
      </c>
      <c r="B54" s="10" t="s">
        <v>28</v>
      </c>
      <c r="C54" s="10" t="s">
        <v>209</v>
      </c>
      <c r="D54" s="10" t="s">
        <v>209</v>
      </c>
      <c r="E54" s="10">
        <v>1022915</v>
      </c>
      <c r="F54" s="10" t="s">
        <v>210</v>
      </c>
      <c r="G54" s="10" t="s">
        <v>44</v>
      </c>
      <c r="H54" s="5" t="s">
        <v>200</v>
      </c>
      <c r="I54" s="5">
        <v>0</v>
      </c>
      <c r="J54" s="5">
        <v>0</v>
      </c>
      <c r="K54" s="5">
        <v>0</v>
      </c>
      <c r="L54" s="11">
        <v>800000</v>
      </c>
      <c r="M54" s="2"/>
      <c r="N54" s="11">
        <v>387594.5</v>
      </c>
    </row>
    <row r="55" spans="1:14" ht="10.9" customHeight="1" x14ac:dyDescent="0.25">
      <c r="A55" s="10" t="s">
        <v>27</v>
      </c>
      <c r="B55" s="10" t="s">
        <v>28</v>
      </c>
      <c r="C55" s="10" t="s">
        <v>211</v>
      </c>
      <c r="D55" s="10" t="s">
        <v>212</v>
      </c>
      <c r="E55" s="10">
        <v>1022916</v>
      </c>
      <c r="F55" s="10" t="s">
        <v>213</v>
      </c>
      <c r="G55" s="10" t="s">
        <v>44</v>
      </c>
      <c r="H55" s="5" t="s">
        <v>200</v>
      </c>
      <c r="I55" s="5">
        <v>0</v>
      </c>
      <c r="J55" s="5">
        <v>0</v>
      </c>
      <c r="K55" s="5">
        <v>0</v>
      </c>
      <c r="L55" s="11">
        <v>810000</v>
      </c>
      <c r="M55" s="2"/>
      <c r="N55" s="11">
        <v>736934.91</v>
      </c>
    </row>
    <row r="56" spans="1:14" ht="10.9" customHeight="1" x14ac:dyDescent="0.25">
      <c r="A56" s="10" t="s">
        <v>27</v>
      </c>
      <c r="B56" s="10" t="s">
        <v>28</v>
      </c>
      <c r="C56" s="10" t="s">
        <v>214</v>
      </c>
      <c r="D56" s="10" t="s">
        <v>215</v>
      </c>
      <c r="E56" s="10">
        <v>1022917</v>
      </c>
      <c r="F56" s="10" t="s">
        <v>216</v>
      </c>
      <c r="G56" s="10" t="s">
        <v>44</v>
      </c>
      <c r="H56" s="5" t="s">
        <v>200</v>
      </c>
      <c r="I56" s="5">
        <v>0</v>
      </c>
      <c r="J56" s="5">
        <v>0</v>
      </c>
      <c r="K56" s="5">
        <v>0</v>
      </c>
      <c r="L56" s="11">
        <v>1000000</v>
      </c>
      <c r="M56" s="2"/>
      <c r="N56" s="5">
        <v>0</v>
      </c>
    </row>
    <row r="57" spans="1:14" ht="10.9" customHeight="1" x14ac:dyDescent="0.25">
      <c r="A57" s="10" t="s">
        <v>27</v>
      </c>
      <c r="B57" s="10" t="s">
        <v>28</v>
      </c>
      <c r="C57" s="10" t="s">
        <v>217</v>
      </c>
      <c r="D57" s="10" t="s">
        <v>218</v>
      </c>
      <c r="E57" s="10">
        <v>1022918</v>
      </c>
      <c r="F57" s="10" t="s">
        <v>219</v>
      </c>
      <c r="G57" s="10" t="s">
        <v>44</v>
      </c>
      <c r="H57" s="5" t="s">
        <v>200</v>
      </c>
      <c r="I57" s="5">
        <v>0</v>
      </c>
      <c r="J57" s="5">
        <v>0</v>
      </c>
      <c r="K57" s="5">
        <v>0</v>
      </c>
      <c r="L57" s="11">
        <v>1300000</v>
      </c>
      <c r="M57" s="2"/>
      <c r="N57" s="11">
        <v>378961.29</v>
      </c>
    </row>
    <row r="58" spans="1:14" ht="10.9" customHeight="1" x14ac:dyDescent="0.25">
      <c r="A58" s="10" t="s">
        <v>27</v>
      </c>
      <c r="B58" s="10" t="s">
        <v>28</v>
      </c>
      <c r="C58" s="10" t="s">
        <v>220</v>
      </c>
      <c r="D58" s="10" t="s">
        <v>221</v>
      </c>
      <c r="E58" s="10">
        <v>1022919</v>
      </c>
      <c r="F58" s="10" t="s">
        <v>222</v>
      </c>
      <c r="G58" s="10" t="s">
        <v>44</v>
      </c>
      <c r="H58" s="5" t="s">
        <v>200</v>
      </c>
      <c r="I58" s="5">
        <v>0</v>
      </c>
      <c r="J58" s="5">
        <v>0</v>
      </c>
      <c r="K58" s="5">
        <v>0</v>
      </c>
      <c r="L58" s="11">
        <v>5575000</v>
      </c>
      <c r="M58" s="2"/>
      <c r="N58" s="11">
        <v>1682867.94</v>
      </c>
    </row>
    <row r="59" spans="1:14" ht="10.9" customHeight="1" x14ac:dyDescent="0.25">
      <c r="A59" s="10" t="s">
        <v>27</v>
      </c>
      <c r="B59" s="10" t="s">
        <v>28</v>
      </c>
      <c r="C59" s="10" t="s">
        <v>223</v>
      </c>
      <c r="D59" s="10" t="s">
        <v>224</v>
      </c>
      <c r="E59" s="10">
        <v>1022921</v>
      </c>
      <c r="F59" s="10" t="s">
        <v>225</v>
      </c>
      <c r="G59" s="10" t="s">
        <v>44</v>
      </c>
      <c r="H59" s="5" t="s">
        <v>200</v>
      </c>
      <c r="I59" s="5">
        <v>0</v>
      </c>
      <c r="J59" s="5">
        <v>0</v>
      </c>
      <c r="K59" s="5">
        <v>0</v>
      </c>
      <c r="L59" s="11">
        <v>14003835.82</v>
      </c>
      <c r="M59" s="2"/>
      <c r="N59" s="11">
        <v>13387343.279999999</v>
      </c>
    </row>
    <row r="60" spans="1:14" ht="10.9" customHeight="1" x14ac:dyDescent="0.25">
      <c r="A60" s="10" t="s">
        <v>27</v>
      </c>
      <c r="B60" s="10" t="s">
        <v>28</v>
      </c>
      <c r="C60" s="10" t="s">
        <v>226</v>
      </c>
      <c r="D60" s="10" t="s">
        <v>226</v>
      </c>
      <c r="E60" s="10">
        <v>1022922</v>
      </c>
      <c r="F60" s="10" t="s">
        <v>227</v>
      </c>
      <c r="G60" s="10" t="s">
        <v>44</v>
      </c>
      <c r="H60" s="5" t="s">
        <v>200</v>
      </c>
      <c r="I60" s="5">
        <v>0</v>
      </c>
      <c r="J60" s="5">
        <v>0</v>
      </c>
      <c r="K60" s="5">
        <v>0</v>
      </c>
      <c r="L60" s="11">
        <v>4520000</v>
      </c>
      <c r="M60" s="2"/>
      <c r="N60" s="11">
        <v>14378</v>
      </c>
    </row>
    <row r="61" spans="1:14" ht="10.9" customHeight="1" x14ac:dyDescent="0.25">
      <c r="A61" s="10" t="s">
        <v>27</v>
      </c>
      <c r="B61" s="10" t="s">
        <v>28</v>
      </c>
      <c r="C61" s="10" t="s">
        <v>228</v>
      </c>
      <c r="D61" s="10" t="s">
        <v>228</v>
      </c>
      <c r="E61" s="10">
        <v>1022923</v>
      </c>
      <c r="F61" s="10" t="s">
        <v>229</v>
      </c>
      <c r="G61" s="10" t="s">
        <v>44</v>
      </c>
      <c r="H61" s="5" t="s">
        <v>200</v>
      </c>
      <c r="I61" s="5">
        <v>0</v>
      </c>
      <c r="J61" s="5">
        <v>0</v>
      </c>
      <c r="K61" s="5">
        <v>0</v>
      </c>
      <c r="L61" s="11">
        <v>715000</v>
      </c>
      <c r="M61" s="2"/>
      <c r="N61" s="11">
        <v>23209.81</v>
      </c>
    </row>
    <row r="62" spans="1:14" ht="10.9" customHeight="1" x14ac:dyDescent="0.25">
      <c r="A62" s="10" t="s">
        <v>27</v>
      </c>
      <c r="B62" s="10" t="s">
        <v>28</v>
      </c>
      <c r="C62" s="10" t="s">
        <v>230</v>
      </c>
      <c r="D62" s="10" t="s">
        <v>231</v>
      </c>
      <c r="E62" s="10">
        <v>1022924</v>
      </c>
      <c r="F62" s="10" t="s">
        <v>232</v>
      </c>
      <c r="G62" s="10" t="s">
        <v>44</v>
      </c>
      <c r="H62" s="5" t="s">
        <v>200</v>
      </c>
      <c r="I62" s="5">
        <v>0</v>
      </c>
      <c r="J62" s="5">
        <v>0</v>
      </c>
      <c r="K62" s="5">
        <v>0</v>
      </c>
      <c r="L62" s="11">
        <v>155000</v>
      </c>
      <c r="M62" s="2"/>
      <c r="N62" s="11">
        <v>35896.620000000003</v>
      </c>
    </row>
    <row r="63" spans="1:14" ht="10.9" customHeight="1" x14ac:dyDescent="0.25">
      <c r="A63" s="10" t="s">
        <v>27</v>
      </c>
      <c r="B63" s="10" t="s">
        <v>28</v>
      </c>
      <c r="C63" s="10" t="s">
        <v>233</v>
      </c>
      <c r="D63" s="10" t="s">
        <v>234</v>
      </c>
      <c r="E63" s="10">
        <v>1022925</v>
      </c>
      <c r="F63" s="10" t="s">
        <v>235</v>
      </c>
      <c r="G63" s="10" t="s">
        <v>44</v>
      </c>
      <c r="H63" s="5" t="s">
        <v>200</v>
      </c>
      <c r="I63" s="5">
        <v>0</v>
      </c>
      <c r="J63" s="5">
        <v>0</v>
      </c>
      <c r="K63" s="5">
        <v>0</v>
      </c>
      <c r="L63" s="11">
        <v>100000</v>
      </c>
      <c r="M63" s="2"/>
      <c r="N63" s="11">
        <v>11162.88</v>
      </c>
    </row>
    <row r="64" spans="1:14" ht="10.9" customHeight="1" x14ac:dyDescent="0.25">
      <c r="A64" s="10" t="s">
        <v>27</v>
      </c>
      <c r="B64" s="10" t="s">
        <v>28</v>
      </c>
      <c r="C64" s="10" t="s">
        <v>236</v>
      </c>
      <c r="D64" s="10" t="s">
        <v>237</v>
      </c>
      <c r="E64" s="10">
        <v>1022926</v>
      </c>
      <c r="F64" s="10" t="s">
        <v>238</v>
      </c>
      <c r="G64" s="10" t="s">
        <v>44</v>
      </c>
      <c r="H64" s="5" t="s">
        <v>200</v>
      </c>
      <c r="I64" s="5">
        <v>0</v>
      </c>
      <c r="J64" s="5">
        <v>0</v>
      </c>
      <c r="K64" s="5">
        <v>0</v>
      </c>
      <c r="L64" s="11">
        <v>165000</v>
      </c>
      <c r="M64" s="2"/>
      <c r="N64" s="11">
        <v>17283.330000000002</v>
      </c>
    </row>
    <row r="65" spans="1:14" ht="10.9" customHeight="1" x14ac:dyDescent="0.25">
      <c r="A65" s="10" t="s">
        <v>27</v>
      </c>
      <c r="B65" s="10" t="s">
        <v>28</v>
      </c>
      <c r="C65" s="10" t="s">
        <v>239</v>
      </c>
      <c r="D65" s="10" t="s">
        <v>240</v>
      </c>
      <c r="E65" s="10">
        <v>1022927</v>
      </c>
      <c r="F65" s="10" t="s">
        <v>241</v>
      </c>
      <c r="G65" s="10" t="s">
        <v>44</v>
      </c>
      <c r="H65" s="5" t="s">
        <v>200</v>
      </c>
      <c r="I65" s="5">
        <v>0</v>
      </c>
      <c r="J65" s="5">
        <v>0</v>
      </c>
      <c r="K65" s="5">
        <v>0</v>
      </c>
      <c r="L65" s="11">
        <v>165000</v>
      </c>
      <c r="M65" s="2"/>
      <c r="N65" s="5">
        <v>450.47</v>
      </c>
    </row>
    <row r="66" spans="1:14" ht="10.9" customHeight="1" x14ac:dyDescent="0.25">
      <c r="A66" s="10" t="s">
        <v>27</v>
      </c>
      <c r="B66" s="10" t="s">
        <v>28</v>
      </c>
      <c r="C66" s="10" t="s">
        <v>242</v>
      </c>
      <c r="D66" s="10" t="s">
        <v>243</v>
      </c>
      <c r="E66" s="10">
        <v>1022931</v>
      </c>
      <c r="F66" s="10" t="s">
        <v>244</v>
      </c>
      <c r="G66" s="10" t="s">
        <v>44</v>
      </c>
      <c r="H66" s="5" t="s">
        <v>200</v>
      </c>
      <c r="I66" s="5">
        <v>0</v>
      </c>
      <c r="J66" s="5">
        <v>0</v>
      </c>
      <c r="K66" s="5">
        <v>0</v>
      </c>
      <c r="L66" s="11">
        <v>489000</v>
      </c>
      <c r="M66" s="2"/>
      <c r="N66" s="11">
        <v>33766.910000000003</v>
      </c>
    </row>
    <row r="67" spans="1:14" ht="10.9" customHeight="1" x14ac:dyDescent="0.25">
      <c r="A67" s="10" t="s">
        <v>27</v>
      </c>
      <c r="B67" s="10" t="s">
        <v>28</v>
      </c>
      <c r="C67" s="10" t="s">
        <v>245</v>
      </c>
      <c r="D67" s="10" t="s">
        <v>246</v>
      </c>
      <c r="E67" s="10">
        <v>1022932</v>
      </c>
      <c r="F67" s="10" t="s">
        <v>247</v>
      </c>
      <c r="G67" s="10" t="s">
        <v>44</v>
      </c>
      <c r="H67" s="5" t="s">
        <v>200</v>
      </c>
      <c r="I67" s="5">
        <v>0</v>
      </c>
      <c r="J67" s="5">
        <v>0</v>
      </c>
      <c r="K67" s="5">
        <v>0</v>
      </c>
      <c r="L67" s="11">
        <v>243500</v>
      </c>
      <c r="M67" s="2"/>
      <c r="N67" s="11">
        <v>15003.12</v>
      </c>
    </row>
    <row r="68" spans="1:14" ht="10.9" customHeight="1" x14ac:dyDescent="0.25">
      <c r="A68" s="10" t="s">
        <v>27</v>
      </c>
      <c r="B68" s="10" t="s">
        <v>28</v>
      </c>
      <c r="C68" s="10" t="s">
        <v>248</v>
      </c>
      <c r="D68" s="10" t="s">
        <v>249</v>
      </c>
      <c r="E68" s="10">
        <v>1022933</v>
      </c>
      <c r="F68" s="10" t="s">
        <v>250</v>
      </c>
      <c r="G68" s="10" t="s">
        <v>44</v>
      </c>
      <c r="H68" s="5" t="s">
        <v>200</v>
      </c>
      <c r="I68" s="5">
        <v>0</v>
      </c>
      <c r="J68" s="5">
        <v>0</v>
      </c>
      <c r="K68" s="5">
        <v>0</v>
      </c>
      <c r="L68" s="11">
        <v>272500</v>
      </c>
      <c r="M68" s="2"/>
      <c r="N68" s="11">
        <v>14999.86</v>
      </c>
    </row>
    <row r="69" spans="1:14" ht="10.9" customHeight="1" x14ac:dyDescent="0.25">
      <c r="A69" s="10" t="s">
        <v>27</v>
      </c>
      <c r="B69" s="10" t="s">
        <v>28</v>
      </c>
      <c r="C69" s="10" t="s">
        <v>251</v>
      </c>
      <c r="D69" s="10" t="s">
        <v>251</v>
      </c>
      <c r="E69" s="10">
        <v>1022934</v>
      </c>
      <c r="F69" s="10" t="s">
        <v>252</v>
      </c>
      <c r="G69" s="10" t="s">
        <v>44</v>
      </c>
      <c r="H69" s="5" t="s">
        <v>200</v>
      </c>
      <c r="I69" s="5">
        <v>0</v>
      </c>
      <c r="J69" s="5">
        <v>0</v>
      </c>
      <c r="K69" s="5">
        <v>0</v>
      </c>
      <c r="L69" s="11">
        <v>1820140.6</v>
      </c>
      <c r="M69" s="2"/>
      <c r="N69" s="11">
        <v>1820140.6</v>
      </c>
    </row>
    <row r="70" spans="1:14" ht="10.9" customHeight="1" x14ac:dyDescent="0.25">
      <c r="A70" s="10" t="s">
        <v>27</v>
      </c>
      <c r="B70" s="10" t="s">
        <v>109</v>
      </c>
      <c r="C70" s="10" t="s">
        <v>253</v>
      </c>
      <c r="D70" s="10" t="s">
        <v>254</v>
      </c>
      <c r="E70" s="10">
        <v>1022935</v>
      </c>
      <c r="F70" s="10" t="s">
        <v>255</v>
      </c>
      <c r="G70" s="10" t="s">
        <v>44</v>
      </c>
      <c r="H70" s="5" t="s">
        <v>200</v>
      </c>
      <c r="I70" s="5">
        <v>0</v>
      </c>
      <c r="J70" s="5">
        <v>0</v>
      </c>
      <c r="K70" s="5">
        <v>0</v>
      </c>
      <c r="L70" s="11">
        <v>15000000</v>
      </c>
      <c r="M70" s="2"/>
      <c r="N70" s="11">
        <v>13771780.550000001</v>
      </c>
    </row>
    <row r="71" spans="1:14" ht="10.9" customHeight="1" x14ac:dyDescent="0.25">
      <c r="A71" s="10" t="s">
        <v>27</v>
      </c>
      <c r="B71" s="10" t="s">
        <v>28</v>
      </c>
      <c r="C71" s="10" t="s">
        <v>259</v>
      </c>
      <c r="D71" s="10" t="s">
        <v>260</v>
      </c>
      <c r="E71" s="10">
        <v>1023065</v>
      </c>
      <c r="F71" s="10" t="s">
        <v>261</v>
      </c>
      <c r="G71" s="10" t="s">
        <v>44</v>
      </c>
      <c r="H71" s="5" t="s">
        <v>200</v>
      </c>
      <c r="I71" s="5">
        <v>0</v>
      </c>
      <c r="J71" s="5">
        <v>0</v>
      </c>
      <c r="K71" s="5">
        <v>0</v>
      </c>
      <c r="L71" s="11">
        <v>6227216.4299999997</v>
      </c>
      <c r="M71" s="2"/>
      <c r="N71" s="11">
        <v>5909594.8700000001</v>
      </c>
    </row>
    <row r="72" spans="1:14" ht="10.9" customHeight="1" x14ac:dyDescent="0.25">
      <c r="A72" s="10" t="s">
        <v>27</v>
      </c>
      <c r="B72" s="10" t="s">
        <v>28</v>
      </c>
      <c r="C72" s="10" t="s">
        <v>283</v>
      </c>
      <c r="D72" s="10" t="s">
        <v>284</v>
      </c>
      <c r="E72" s="10">
        <v>1023725</v>
      </c>
      <c r="F72" s="10" t="s">
        <v>285</v>
      </c>
      <c r="G72" s="10" t="s">
        <v>44</v>
      </c>
      <c r="H72" s="5" t="s">
        <v>286</v>
      </c>
      <c r="I72" s="5">
        <v>0</v>
      </c>
      <c r="J72" s="59">
        <v>5500000</v>
      </c>
      <c r="K72" s="5">
        <v>0</v>
      </c>
      <c r="L72" s="11">
        <v>13676865</v>
      </c>
      <c r="M72" s="2"/>
      <c r="N72" s="11">
        <v>4726614.03</v>
      </c>
    </row>
    <row r="73" spans="1:14" ht="10.9" customHeight="1" x14ac:dyDescent="0.25">
      <c r="A73" s="10" t="s">
        <v>27</v>
      </c>
      <c r="B73" s="10" t="s">
        <v>28</v>
      </c>
      <c r="C73" s="10" t="s">
        <v>287</v>
      </c>
      <c r="D73" s="10" t="s">
        <v>288</v>
      </c>
      <c r="E73" s="10">
        <v>1023726</v>
      </c>
      <c r="F73" s="10" t="s">
        <v>289</v>
      </c>
      <c r="G73" s="10" t="s">
        <v>44</v>
      </c>
      <c r="H73" s="5" t="s">
        <v>175</v>
      </c>
      <c r="I73" s="5">
        <v>0</v>
      </c>
      <c r="J73" s="5">
        <v>0</v>
      </c>
      <c r="K73" s="5">
        <v>0</v>
      </c>
      <c r="L73" s="11">
        <v>4493773.22</v>
      </c>
      <c r="M73" s="2"/>
      <c r="N73" s="11">
        <v>4493336.0999999996</v>
      </c>
    </row>
    <row r="74" spans="1:14" ht="10.9" customHeight="1" x14ac:dyDescent="0.25">
      <c r="A74" s="10" t="s">
        <v>27</v>
      </c>
      <c r="B74" s="10" t="s">
        <v>28</v>
      </c>
      <c r="C74" s="10" t="s">
        <v>290</v>
      </c>
      <c r="D74" s="10" t="s">
        <v>291</v>
      </c>
      <c r="E74" s="10">
        <v>1023727</v>
      </c>
      <c r="F74" s="10" t="s">
        <v>292</v>
      </c>
      <c r="G74" s="10" t="s">
        <v>44</v>
      </c>
      <c r="H74" s="5" t="s">
        <v>286</v>
      </c>
      <c r="I74" s="5">
        <v>0</v>
      </c>
      <c r="J74" s="5">
        <v>0</v>
      </c>
      <c r="K74" s="5">
        <v>0</v>
      </c>
      <c r="L74" s="11">
        <v>2150000</v>
      </c>
      <c r="M74" s="2"/>
      <c r="N74" s="11">
        <v>80438.789999999994</v>
      </c>
    </row>
    <row r="75" spans="1:14" ht="10.9" customHeight="1" x14ac:dyDescent="0.25">
      <c r="A75" s="10" t="s">
        <v>27</v>
      </c>
      <c r="B75" s="10" t="s">
        <v>28</v>
      </c>
      <c r="C75" s="10" t="s">
        <v>293</v>
      </c>
      <c r="D75" s="10" t="s">
        <v>294</v>
      </c>
      <c r="E75" s="10">
        <v>1023728</v>
      </c>
      <c r="F75" s="10" t="s">
        <v>295</v>
      </c>
      <c r="G75" s="10" t="s">
        <v>44</v>
      </c>
      <c r="H75" s="5" t="s">
        <v>175</v>
      </c>
      <c r="I75" s="5">
        <v>0</v>
      </c>
      <c r="J75" s="5">
        <v>0</v>
      </c>
      <c r="K75" s="5">
        <v>0</v>
      </c>
      <c r="L75" s="11">
        <v>2500000</v>
      </c>
      <c r="M75" s="2"/>
      <c r="N75" s="11">
        <v>1273128.72</v>
      </c>
    </row>
    <row r="76" spans="1:14" ht="10.9" customHeight="1" x14ac:dyDescent="0.25">
      <c r="A76" s="10" t="s">
        <v>27</v>
      </c>
      <c r="B76" s="10" t="s">
        <v>28</v>
      </c>
      <c r="C76" s="10" t="s">
        <v>296</v>
      </c>
      <c r="D76" s="10" t="s">
        <v>296</v>
      </c>
      <c r="E76" s="10">
        <v>1023729</v>
      </c>
      <c r="F76" s="10" t="s">
        <v>297</v>
      </c>
      <c r="G76" s="10" t="s">
        <v>44</v>
      </c>
      <c r="H76" s="5" t="s">
        <v>175</v>
      </c>
      <c r="I76" s="5">
        <v>0</v>
      </c>
      <c r="J76" s="5">
        <v>0</v>
      </c>
      <c r="K76" s="5">
        <v>0</v>
      </c>
      <c r="L76" s="11">
        <v>650000</v>
      </c>
      <c r="M76" s="2"/>
      <c r="N76" s="11">
        <v>339769.42</v>
      </c>
    </row>
    <row r="77" spans="1:14" ht="10.9" customHeight="1" x14ac:dyDescent="0.25">
      <c r="A77" s="10" t="s">
        <v>27</v>
      </c>
      <c r="B77" s="10" t="s">
        <v>68</v>
      </c>
      <c r="C77" s="10" t="s">
        <v>298</v>
      </c>
      <c r="D77" s="10" t="s">
        <v>298</v>
      </c>
      <c r="E77" s="10">
        <v>1023733</v>
      </c>
      <c r="F77" s="10" t="s">
        <v>299</v>
      </c>
      <c r="G77" s="10" t="s">
        <v>44</v>
      </c>
      <c r="H77" s="5" t="s">
        <v>286</v>
      </c>
      <c r="I77" s="5">
        <v>0</v>
      </c>
      <c r="J77" s="5">
        <v>0</v>
      </c>
      <c r="K77" s="5">
        <v>0</v>
      </c>
      <c r="L77" s="11">
        <v>86120000</v>
      </c>
      <c r="M77" s="2"/>
      <c r="N77" s="11">
        <v>76741622.849999994</v>
      </c>
    </row>
    <row r="78" spans="1:14" ht="10.9" customHeight="1" x14ac:dyDescent="0.25">
      <c r="A78" s="10" t="s">
        <v>27</v>
      </c>
      <c r="B78" s="10" t="s">
        <v>28</v>
      </c>
      <c r="C78" s="10" t="s">
        <v>306</v>
      </c>
      <c r="D78" s="10" t="s">
        <v>307</v>
      </c>
      <c r="E78" s="10">
        <v>1024372</v>
      </c>
      <c r="F78" s="10" t="s">
        <v>308</v>
      </c>
      <c r="G78" s="10" t="s">
        <v>44</v>
      </c>
      <c r="H78" s="5" t="s">
        <v>175</v>
      </c>
      <c r="I78" s="5">
        <v>0</v>
      </c>
      <c r="J78" s="5">
        <v>0</v>
      </c>
      <c r="K78" s="5">
        <v>0</v>
      </c>
      <c r="L78" s="11">
        <v>9560400</v>
      </c>
      <c r="M78" s="2"/>
      <c r="N78" s="11">
        <v>3390840.26</v>
      </c>
    </row>
    <row r="79" spans="1:14" ht="10.9" customHeight="1" x14ac:dyDescent="0.25">
      <c r="A79" s="10" t="s">
        <v>27</v>
      </c>
      <c r="B79" s="10" t="s">
        <v>28</v>
      </c>
      <c r="C79" s="10" t="s">
        <v>312</v>
      </c>
      <c r="D79" s="10" t="s">
        <v>313</v>
      </c>
      <c r="E79" s="10">
        <v>1024596</v>
      </c>
      <c r="F79" s="10" t="s">
        <v>314</v>
      </c>
      <c r="G79" s="10" t="s">
        <v>44</v>
      </c>
      <c r="H79" s="5" t="s">
        <v>286</v>
      </c>
      <c r="I79" s="5">
        <v>0</v>
      </c>
      <c r="J79" s="5">
        <v>0</v>
      </c>
      <c r="K79" s="5">
        <v>0</v>
      </c>
      <c r="L79" s="11">
        <v>3670000</v>
      </c>
      <c r="M79" s="2"/>
      <c r="N79" s="11">
        <v>3517647.54</v>
      </c>
    </row>
    <row r="80" spans="1:14" ht="10.9" customHeight="1" x14ac:dyDescent="0.25">
      <c r="A80" s="10" t="s">
        <v>27</v>
      </c>
      <c r="B80" s="10" t="s">
        <v>28</v>
      </c>
      <c r="C80" s="10" t="s">
        <v>315</v>
      </c>
      <c r="D80" s="10" t="s">
        <v>316</v>
      </c>
      <c r="E80" s="10">
        <v>1024597</v>
      </c>
      <c r="F80" s="10" t="s">
        <v>317</v>
      </c>
      <c r="G80" s="10" t="s">
        <v>44</v>
      </c>
      <c r="H80" s="5" t="s">
        <v>286</v>
      </c>
      <c r="I80" s="5">
        <v>0</v>
      </c>
      <c r="J80" s="5">
        <v>0</v>
      </c>
      <c r="K80" s="5">
        <v>0</v>
      </c>
      <c r="L80" s="11">
        <v>2509199.9900000002</v>
      </c>
      <c r="M80" s="2"/>
      <c r="N80" s="11">
        <v>738830.31</v>
      </c>
    </row>
    <row r="81" spans="1:14" ht="10.9" customHeight="1" x14ac:dyDescent="0.25">
      <c r="A81" s="10" t="s">
        <v>27</v>
      </c>
      <c r="B81" s="10" t="s">
        <v>28</v>
      </c>
      <c r="C81" s="10" t="s">
        <v>318</v>
      </c>
      <c r="D81" s="10" t="s">
        <v>318</v>
      </c>
      <c r="E81" s="10">
        <v>1024600</v>
      </c>
      <c r="F81" s="10" t="s">
        <v>319</v>
      </c>
      <c r="G81" s="10" t="s">
        <v>44</v>
      </c>
      <c r="H81" s="5" t="s">
        <v>286</v>
      </c>
      <c r="I81" s="5">
        <v>0</v>
      </c>
      <c r="J81" s="5">
        <v>0</v>
      </c>
      <c r="K81" s="5">
        <v>0</v>
      </c>
      <c r="L81" s="11">
        <v>950000</v>
      </c>
      <c r="M81" s="2"/>
      <c r="N81" s="5">
        <v>0</v>
      </c>
    </row>
    <row r="82" spans="1:14" ht="10.9" customHeight="1" x14ac:dyDescent="0.25">
      <c r="A82" s="10" t="s">
        <v>27</v>
      </c>
      <c r="B82" s="10" t="s">
        <v>83</v>
      </c>
      <c r="C82" s="10" t="s">
        <v>320</v>
      </c>
      <c r="D82" s="10" t="s">
        <v>321</v>
      </c>
      <c r="E82" s="10">
        <v>1024601</v>
      </c>
      <c r="F82" s="10" t="s">
        <v>322</v>
      </c>
      <c r="G82" s="10" t="s">
        <v>44</v>
      </c>
      <c r="H82" s="5" t="s">
        <v>286</v>
      </c>
      <c r="I82" s="5">
        <v>0</v>
      </c>
      <c r="J82" s="5">
        <v>0</v>
      </c>
      <c r="K82" s="5">
        <v>0</v>
      </c>
      <c r="L82" s="11">
        <v>200000</v>
      </c>
      <c r="M82" s="2"/>
      <c r="N82" s="11">
        <v>65243.19</v>
      </c>
    </row>
    <row r="83" spans="1:14" ht="10.9" customHeight="1" x14ac:dyDescent="0.25">
      <c r="A83" s="10" t="s">
        <v>27</v>
      </c>
      <c r="B83" s="10" t="s">
        <v>28</v>
      </c>
      <c r="C83" s="10" t="s">
        <v>323</v>
      </c>
      <c r="D83" s="10" t="s">
        <v>324</v>
      </c>
      <c r="E83" s="10">
        <v>1024602</v>
      </c>
      <c r="F83" s="10" t="s">
        <v>325</v>
      </c>
      <c r="G83" s="10" t="s">
        <v>44</v>
      </c>
      <c r="H83" s="5" t="s">
        <v>286</v>
      </c>
      <c r="I83" s="5">
        <v>0</v>
      </c>
      <c r="J83" s="5">
        <v>0</v>
      </c>
      <c r="K83" s="5">
        <v>0</v>
      </c>
      <c r="L83" s="11">
        <v>10000000</v>
      </c>
      <c r="M83" s="2"/>
      <c r="N83" s="11">
        <v>1528147.2</v>
      </c>
    </row>
    <row r="84" spans="1:14" ht="10.9" customHeight="1" x14ac:dyDescent="0.25">
      <c r="A84" s="10" t="s">
        <v>27</v>
      </c>
      <c r="B84" s="10" t="s">
        <v>28</v>
      </c>
      <c r="C84" s="10" t="s">
        <v>369</v>
      </c>
      <c r="D84" s="10" t="s">
        <v>370</v>
      </c>
      <c r="E84" s="10">
        <v>1024791</v>
      </c>
      <c r="F84" s="10" t="s">
        <v>371</v>
      </c>
      <c r="G84" s="10" t="s">
        <v>44</v>
      </c>
      <c r="H84" s="5" t="s">
        <v>286</v>
      </c>
      <c r="I84" s="5">
        <v>0</v>
      </c>
      <c r="J84" s="5">
        <v>0</v>
      </c>
      <c r="K84" s="5">
        <v>0</v>
      </c>
      <c r="L84" s="11">
        <v>485000</v>
      </c>
      <c r="M84" s="2"/>
      <c r="N84" s="11">
        <v>444158.64</v>
      </c>
    </row>
    <row r="85" spans="1:14" ht="10.9" customHeight="1" x14ac:dyDescent="0.25">
      <c r="A85" s="10" t="s">
        <v>27</v>
      </c>
      <c r="B85" s="10" t="s">
        <v>28</v>
      </c>
      <c r="C85" s="10" t="s">
        <v>372</v>
      </c>
      <c r="D85" s="10" t="s">
        <v>373</v>
      </c>
      <c r="E85" s="10">
        <v>1024823</v>
      </c>
      <c r="F85" s="10" t="s">
        <v>374</v>
      </c>
      <c r="G85" s="10" t="s">
        <v>44</v>
      </c>
      <c r="H85" s="5" t="s">
        <v>175</v>
      </c>
      <c r="I85" s="5">
        <v>0</v>
      </c>
      <c r="J85" s="5">
        <v>0</v>
      </c>
      <c r="K85" s="5">
        <v>0</v>
      </c>
      <c r="L85" s="11">
        <v>11500000</v>
      </c>
      <c r="M85" s="2"/>
      <c r="N85" s="11">
        <v>8164172.2199999997</v>
      </c>
    </row>
    <row r="86" spans="1:14" ht="10.9" customHeight="1" x14ac:dyDescent="0.25">
      <c r="A86" s="10" t="s">
        <v>27</v>
      </c>
      <c r="B86" s="10" t="s">
        <v>28</v>
      </c>
      <c r="C86" s="10" t="s">
        <v>375</v>
      </c>
      <c r="D86" s="10" t="s">
        <v>376</v>
      </c>
      <c r="E86" s="10">
        <v>1024825</v>
      </c>
      <c r="F86" s="10" t="s">
        <v>377</v>
      </c>
      <c r="G86" s="10" t="s">
        <v>44</v>
      </c>
      <c r="H86" s="5" t="s">
        <v>175</v>
      </c>
      <c r="I86" s="5">
        <v>0</v>
      </c>
      <c r="J86" s="5">
        <v>0</v>
      </c>
      <c r="K86" s="5">
        <v>0</v>
      </c>
      <c r="L86" s="11">
        <v>1915000</v>
      </c>
      <c r="M86" s="2"/>
      <c r="N86" s="11">
        <v>348188.3</v>
      </c>
    </row>
    <row r="87" spans="1:14" ht="10.9" customHeight="1" x14ac:dyDescent="0.25">
      <c r="A87" s="10" t="s">
        <v>27</v>
      </c>
      <c r="B87" s="10" t="s">
        <v>28</v>
      </c>
      <c r="C87" s="10" t="s">
        <v>428</v>
      </c>
      <c r="D87" s="10" t="s">
        <v>429</v>
      </c>
      <c r="E87" s="10">
        <v>1025464</v>
      </c>
      <c r="F87" s="10" t="s">
        <v>430</v>
      </c>
      <c r="G87" s="10" t="s">
        <v>44</v>
      </c>
      <c r="H87" s="5" t="s">
        <v>175</v>
      </c>
      <c r="I87" s="5">
        <v>0</v>
      </c>
      <c r="J87" s="5">
        <v>0</v>
      </c>
      <c r="K87" s="5">
        <v>0</v>
      </c>
      <c r="L87" s="11">
        <v>650000</v>
      </c>
      <c r="M87" s="12" t="s">
        <v>40</v>
      </c>
      <c r="N87" s="11">
        <v>643135.16</v>
      </c>
    </row>
    <row r="88" spans="1:14" ht="10.9" customHeight="1" x14ac:dyDescent="0.25">
      <c r="A88" s="10" t="s">
        <v>27</v>
      </c>
      <c r="B88" s="10" t="s">
        <v>68</v>
      </c>
      <c r="C88" s="10" t="s">
        <v>431</v>
      </c>
      <c r="D88" s="10" t="s">
        <v>432</v>
      </c>
      <c r="E88" s="10">
        <v>1025465</v>
      </c>
      <c r="F88" s="10" t="s">
        <v>433</v>
      </c>
      <c r="G88" s="10" t="s">
        <v>44</v>
      </c>
      <c r="H88" s="5" t="s">
        <v>384</v>
      </c>
      <c r="I88" s="5">
        <v>0</v>
      </c>
      <c r="J88" s="5">
        <v>0</v>
      </c>
      <c r="K88" s="5">
        <v>0</v>
      </c>
      <c r="L88" s="11">
        <v>1000000</v>
      </c>
      <c r="M88" s="2"/>
      <c r="N88" s="5">
        <v>0</v>
      </c>
    </row>
    <row r="89" spans="1:14" ht="10.9" customHeight="1" x14ac:dyDescent="0.25">
      <c r="A89" s="10" t="s">
        <v>27</v>
      </c>
      <c r="B89" s="10" t="s">
        <v>28</v>
      </c>
      <c r="C89" s="10" t="s">
        <v>434</v>
      </c>
      <c r="D89" s="10" t="s">
        <v>435</v>
      </c>
      <c r="E89" s="10">
        <v>1025467</v>
      </c>
      <c r="F89" s="10" t="s">
        <v>436</v>
      </c>
      <c r="G89" s="10" t="s">
        <v>44</v>
      </c>
      <c r="H89" s="5" t="s">
        <v>384</v>
      </c>
      <c r="I89" s="5">
        <v>0</v>
      </c>
      <c r="J89" s="5">
        <v>0</v>
      </c>
      <c r="K89" s="5">
        <v>0</v>
      </c>
      <c r="L89" s="11">
        <v>9302972</v>
      </c>
      <c r="M89" s="2"/>
      <c r="N89" s="11">
        <v>5847132.7400000002</v>
      </c>
    </row>
    <row r="90" spans="1:14" ht="10.9" customHeight="1" x14ac:dyDescent="0.25">
      <c r="A90" s="10" t="s">
        <v>27</v>
      </c>
      <c r="B90" s="10" t="s">
        <v>28</v>
      </c>
      <c r="C90" s="10" t="s">
        <v>452</v>
      </c>
      <c r="D90" s="10" t="s">
        <v>453</v>
      </c>
      <c r="E90" s="10">
        <v>1025566</v>
      </c>
      <c r="F90" s="10" t="s">
        <v>454</v>
      </c>
      <c r="G90" s="10" t="s">
        <v>44</v>
      </c>
      <c r="H90" s="5" t="s">
        <v>384</v>
      </c>
      <c r="I90" s="5">
        <v>0</v>
      </c>
      <c r="J90" s="5">
        <v>0</v>
      </c>
      <c r="K90" s="5">
        <v>0</v>
      </c>
      <c r="L90" s="11">
        <v>21500000</v>
      </c>
      <c r="M90" s="2"/>
      <c r="N90" s="11">
        <v>171054.72</v>
      </c>
    </row>
    <row r="91" spans="1:14" ht="10.9" customHeight="1" x14ac:dyDescent="0.25">
      <c r="A91" s="10" t="s">
        <v>27</v>
      </c>
      <c r="B91" s="10" t="s">
        <v>28</v>
      </c>
      <c r="C91" s="10" t="s">
        <v>455</v>
      </c>
      <c r="D91" s="10" t="s">
        <v>456</v>
      </c>
      <c r="E91" s="10">
        <v>1025567</v>
      </c>
      <c r="F91" s="10" t="s">
        <v>457</v>
      </c>
      <c r="G91" s="10" t="s">
        <v>44</v>
      </c>
      <c r="H91" s="5" t="s">
        <v>384</v>
      </c>
      <c r="I91" s="5">
        <v>0</v>
      </c>
      <c r="J91" s="5">
        <v>0</v>
      </c>
      <c r="K91" s="5">
        <v>0</v>
      </c>
      <c r="L91" s="11">
        <v>3000000</v>
      </c>
      <c r="M91" s="2"/>
      <c r="N91" s="11">
        <v>2979581.42</v>
      </c>
    </row>
    <row r="92" spans="1:14" ht="10.9" customHeight="1" x14ac:dyDescent="0.25">
      <c r="A92" s="10" t="s">
        <v>27</v>
      </c>
      <c r="B92" s="10" t="s">
        <v>28</v>
      </c>
      <c r="C92" s="10" t="s">
        <v>458</v>
      </c>
      <c r="D92" s="10" t="s">
        <v>459</v>
      </c>
      <c r="E92" s="10">
        <v>1025568</v>
      </c>
      <c r="F92" s="10" t="s">
        <v>460</v>
      </c>
      <c r="G92" s="10" t="s">
        <v>44</v>
      </c>
      <c r="H92" s="5" t="s">
        <v>384</v>
      </c>
      <c r="I92" s="5">
        <v>0</v>
      </c>
      <c r="J92" s="5">
        <v>0</v>
      </c>
      <c r="K92" s="5">
        <v>0</v>
      </c>
      <c r="L92" s="11">
        <v>2249732.2799999998</v>
      </c>
      <c r="M92" s="2"/>
      <c r="N92" s="11">
        <v>706941.63</v>
      </c>
    </row>
    <row r="93" spans="1:14" ht="10.9" customHeight="1" x14ac:dyDescent="0.25">
      <c r="A93" s="10" t="s">
        <v>27</v>
      </c>
      <c r="B93" s="10" t="s">
        <v>28</v>
      </c>
      <c r="C93" s="10" t="s">
        <v>461</v>
      </c>
      <c r="D93" s="10" t="s">
        <v>462</v>
      </c>
      <c r="E93" s="10">
        <v>1025569</v>
      </c>
      <c r="F93" s="10" t="s">
        <v>463</v>
      </c>
      <c r="G93" s="10" t="s">
        <v>44</v>
      </c>
      <c r="H93" s="5" t="s">
        <v>384</v>
      </c>
      <c r="I93" s="5">
        <v>0</v>
      </c>
      <c r="J93" s="5">
        <v>0</v>
      </c>
      <c r="K93" s="5">
        <v>0</v>
      </c>
      <c r="L93" s="11">
        <v>2126237.96</v>
      </c>
      <c r="M93" s="2"/>
      <c r="N93" s="11">
        <v>344256.34</v>
      </c>
    </row>
    <row r="94" spans="1:14" ht="10.9" customHeight="1" x14ac:dyDescent="0.25">
      <c r="A94" s="10" t="s">
        <v>27</v>
      </c>
      <c r="B94" s="10" t="s">
        <v>28</v>
      </c>
      <c r="C94" s="10" t="s">
        <v>464</v>
      </c>
      <c r="D94" s="10" t="s">
        <v>465</v>
      </c>
      <c r="E94" s="10">
        <v>1025570</v>
      </c>
      <c r="F94" s="10" t="s">
        <v>466</v>
      </c>
      <c r="G94" s="10" t="s">
        <v>44</v>
      </c>
      <c r="H94" s="5" t="s">
        <v>286</v>
      </c>
      <c r="I94" s="5">
        <v>0</v>
      </c>
      <c r="J94" s="5">
        <v>0</v>
      </c>
      <c r="K94" s="5">
        <v>0</v>
      </c>
      <c r="L94" s="11">
        <v>322780.32</v>
      </c>
      <c r="M94" s="2"/>
      <c r="N94" s="5">
        <v>0</v>
      </c>
    </row>
    <row r="95" spans="1:14" ht="10.9" customHeight="1" x14ac:dyDescent="0.25">
      <c r="A95" s="10" t="s">
        <v>27</v>
      </c>
      <c r="B95" s="10" t="s">
        <v>28</v>
      </c>
      <c r="C95" s="10" t="s">
        <v>507</v>
      </c>
      <c r="D95" s="10" t="s">
        <v>508</v>
      </c>
      <c r="E95" s="10">
        <v>1026074</v>
      </c>
      <c r="F95" s="10" t="s">
        <v>509</v>
      </c>
      <c r="G95" s="10" t="s">
        <v>44</v>
      </c>
      <c r="H95" s="5" t="s">
        <v>384</v>
      </c>
      <c r="I95" s="5">
        <v>0</v>
      </c>
      <c r="J95" s="5">
        <v>0</v>
      </c>
      <c r="K95" s="5">
        <v>0</v>
      </c>
      <c r="L95" s="11">
        <v>2400000</v>
      </c>
      <c r="M95" s="2"/>
      <c r="N95" s="11">
        <v>2000757.01</v>
      </c>
    </row>
    <row r="96" spans="1:14" ht="10.9" customHeight="1" x14ac:dyDescent="0.25">
      <c r="A96" s="10" t="s">
        <v>27</v>
      </c>
      <c r="B96" s="10" t="s">
        <v>83</v>
      </c>
      <c r="C96" s="10" t="s">
        <v>574</v>
      </c>
      <c r="D96" s="10" t="s">
        <v>575</v>
      </c>
      <c r="E96" s="10">
        <v>1026153</v>
      </c>
      <c r="F96" s="10" t="s">
        <v>576</v>
      </c>
      <c r="G96" s="10" t="s">
        <v>44</v>
      </c>
      <c r="H96" s="5" t="s">
        <v>513</v>
      </c>
      <c r="I96" s="5">
        <v>0</v>
      </c>
      <c r="J96" s="5">
        <v>0</v>
      </c>
      <c r="K96" s="5">
        <v>0</v>
      </c>
      <c r="L96" s="11">
        <v>500000</v>
      </c>
      <c r="M96" s="2"/>
      <c r="N96" s="11">
        <v>499717.27</v>
      </c>
    </row>
    <row r="97" spans="1:14" ht="10.9" customHeight="1" x14ac:dyDescent="0.25">
      <c r="A97" s="10" t="s">
        <v>27</v>
      </c>
      <c r="B97" s="10" t="s">
        <v>28</v>
      </c>
      <c r="C97" s="10" t="s">
        <v>577</v>
      </c>
      <c r="D97" s="10" t="s">
        <v>578</v>
      </c>
      <c r="E97" s="10">
        <v>1026154</v>
      </c>
      <c r="F97" s="10" t="s">
        <v>579</v>
      </c>
      <c r="G97" s="10" t="s">
        <v>123</v>
      </c>
      <c r="H97" s="5" t="s">
        <v>513</v>
      </c>
      <c r="I97" s="5">
        <v>0</v>
      </c>
      <c r="J97" s="5">
        <v>0</v>
      </c>
      <c r="K97" s="5">
        <v>0</v>
      </c>
      <c r="L97" s="11">
        <v>4500000</v>
      </c>
      <c r="M97" s="2"/>
      <c r="N97" s="11">
        <v>151071.48000000001</v>
      </c>
    </row>
    <row r="98" spans="1:14" ht="10.9" customHeight="1" x14ac:dyDescent="0.25">
      <c r="A98" s="10" t="s">
        <v>27</v>
      </c>
      <c r="B98" s="10" t="s">
        <v>28</v>
      </c>
      <c r="C98" s="10" t="s">
        <v>580</v>
      </c>
      <c r="D98" s="10" t="s">
        <v>581</v>
      </c>
      <c r="E98" s="10">
        <v>1026155</v>
      </c>
      <c r="F98" s="10" t="s">
        <v>582</v>
      </c>
      <c r="G98" s="10" t="s">
        <v>44</v>
      </c>
      <c r="H98" s="5" t="s">
        <v>513</v>
      </c>
      <c r="I98" s="5">
        <v>0</v>
      </c>
      <c r="J98" s="5">
        <v>0</v>
      </c>
      <c r="K98" s="5">
        <v>0</v>
      </c>
      <c r="L98" s="11">
        <v>1000000</v>
      </c>
      <c r="M98" s="2"/>
      <c r="N98" s="11">
        <v>250516.43</v>
      </c>
    </row>
    <row r="99" spans="1:14" ht="10.9" customHeight="1" x14ac:dyDescent="0.25">
      <c r="A99" s="10" t="s">
        <v>27</v>
      </c>
      <c r="B99" s="10" t="s">
        <v>28</v>
      </c>
      <c r="C99" s="10" t="s">
        <v>583</v>
      </c>
      <c r="D99" s="10" t="s">
        <v>584</v>
      </c>
      <c r="E99" s="10">
        <v>1026156</v>
      </c>
      <c r="F99" s="10" t="s">
        <v>585</v>
      </c>
      <c r="G99" s="10" t="s">
        <v>44</v>
      </c>
      <c r="H99" s="5" t="s">
        <v>513</v>
      </c>
      <c r="I99" s="5">
        <v>0</v>
      </c>
      <c r="J99" s="5">
        <v>0</v>
      </c>
      <c r="K99" s="5">
        <v>0</v>
      </c>
      <c r="L99" s="11">
        <v>2000000</v>
      </c>
      <c r="M99" s="2"/>
      <c r="N99" s="5">
        <v>0</v>
      </c>
    </row>
    <row r="100" spans="1:14" ht="10.9" customHeight="1" x14ac:dyDescent="0.25">
      <c r="A100" s="10" t="s">
        <v>27</v>
      </c>
      <c r="B100" s="10" t="s">
        <v>28</v>
      </c>
      <c r="C100" s="10" t="s">
        <v>586</v>
      </c>
      <c r="D100" s="10" t="s">
        <v>587</v>
      </c>
      <c r="E100" s="10">
        <v>1026157</v>
      </c>
      <c r="F100" s="10" t="s">
        <v>588</v>
      </c>
      <c r="G100" s="10" t="s">
        <v>44</v>
      </c>
      <c r="H100" s="5" t="s">
        <v>513</v>
      </c>
      <c r="I100" s="5">
        <v>0</v>
      </c>
      <c r="J100" s="5">
        <v>0</v>
      </c>
      <c r="K100" s="5">
        <v>0</v>
      </c>
      <c r="L100" s="11">
        <v>2400000</v>
      </c>
      <c r="M100" s="2"/>
      <c r="N100" s="11">
        <v>179776.51</v>
      </c>
    </row>
    <row r="101" spans="1:14" ht="10.9" customHeight="1" x14ac:dyDescent="0.25">
      <c r="A101" s="10" t="s">
        <v>27</v>
      </c>
      <c r="B101" s="10" t="s">
        <v>28</v>
      </c>
      <c r="C101" s="10" t="s">
        <v>619</v>
      </c>
      <c r="D101" s="10" t="s">
        <v>620</v>
      </c>
      <c r="E101" s="10">
        <v>1026477</v>
      </c>
      <c r="F101" s="10" t="s">
        <v>621</v>
      </c>
      <c r="G101" s="10" t="s">
        <v>44</v>
      </c>
      <c r="H101" s="5" t="s">
        <v>384</v>
      </c>
      <c r="I101" s="5">
        <v>0</v>
      </c>
      <c r="J101" s="5">
        <v>0</v>
      </c>
      <c r="K101" s="5">
        <v>0</v>
      </c>
      <c r="L101" s="11">
        <v>4015961.91</v>
      </c>
      <c r="M101" s="2"/>
      <c r="N101" s="11">
        <v>3015461.91</v>
      </c>
    </row>
    <row r="102" spans="1:14" ht="10.9" customHeight="1" x14ac:dyDescent="0.25">
      <c r="A102" s="10" t="s">
        <v>27</v>
      </c>
      <c r="B102" s="10" t="s">
        <v>28</v>
      </c>
      <c r="C102" s="10" t="s">
        <v>631</v>
      </c>
      <c r="D102" s="10" t="s">
        <v>631</v>
      </c>
      <c r="E102" s="10">
        <v>1026819</v>
      </c>
      <c r="F102" s="10" t="s">
        <v>632</v>
      </c>
      <c r="G102" s="10" t="s">
        <v>44</v>
      </c>
      <c r="H102" s="5" t="s">
        <v>633</v>
      </c>
      <c r="I102" s="5">
        <v>0</v>
      </c>
      <c r="J102" s="5">
        <v>0</v>
      </c>
      <c r="K102" s="5">
        <v>0</v>
      </c>
      <c r="L102" s="11">
        <v>880000</v>
      </c>
      <c r="M102" s="2"/>
      <c r="N102" s="11">
        <v>152922.14000000001</v>
      </c>
    </row>
    <row r="103" spans="1:14" ht="10.9" customHeight="1" x14ac:dyDescent="0.25">
      <c r="A103" s="10" t="s">
        <v>27</v>
      </c>
      <c r="B103" s="10" t="s">
        <v>28</v>
      </c>
      <c r="C103" s="10" t="s">
        <v>634</v>
      </c>
      <c r="D103" s="10" t="s">
        <v>635</v>
      </c>
      <c r="E103" s="10">
        <v>1026820</v>
      </c>
      <c r="F103" s="10" t="s">
        <v>636</v>
      </c>
      <c r="G103" s="10" t="s">
        <v>44</v>
      </c>
      <c r="H103" s="5" t="s">
        <v>633</v>
      </c>
      <c r="I103" s="5">
        <v>0</v>
      </c>
      <c r="J103" s="5">
        <v>0</v>
      </c>
      <c r="K103" s="5">
        <v>0</v>
      </c>
      <c r="L103" s="11">
        <v>1000000</v>
      </c>
      <c r="M103" s="2"/>
      <c r="N103" s="5">
        <v>0</v>
      </c>
    </row>
    <row r="104" spans="1:14" ht="10.9" customHeight="1" x14ac:dyDescent="0.25">
      <c r="A104" s="10" t="s">
        <v>27</v>
      </c>
      <c r="B104" s="10" t="s">
        <v>28</v>
      </c>
      <c r="C104" s="10" t="s">
        <v>729</v>
      </c>
      <c r="D104" s="10" t="s">
        <v>730</v>
      </c>
      <c r="E104" s="10">
        <v>1027068</v>
      </c>
      <c r="F104" s="10" t="s">
        <v>731</v>
      </c>
      <c r="G104" s="10" t="s">
        <v>44</v>
      </c>
      <c r="H104" s="5" t="s">
        <v>175</v>
      </c>
      <c r="I104" s="5">
        <v>0</v>
      </c>
      <c r="J104" s="5">
        <v>0</v>
      </c>
      <c r="K104" s="5">
        <v>0</v>
      </c>
      <c r="L104" s="11">
        <v>1748970</v>
      </c>
      <c r="M104" s="2"/>
      <c r="N104" s="11">
        <v>400323.19</v>
      </c>
    </row>
    <row r="105" spans="1:14" ht="10.9" customHeight="1" x14ac:dyDescent="0.25">
      <c r="A105" s="10" t="s">
        <v>27</v>
      </c>
      <c r="B105" s="10" t="s">
        <v>28</v>
      </c>
      <c r="C105" s="10" t="s">
        <v>750</v>
      </c>
      <c r="D105" s="10" t="s">
        <v>751</v>
      </c>
      <c r="E105" s="10">
        <v>1027585</v>
      </c>
      <c r="F105" s="10" t="s">
        <v>752</v>
      </c>
      <c r="G105" s="10" t="s">
        <v>44</v>
      </c>
      <c r="H105" s="5" t="s">
        <v>633</v>
      </c>
      <c r="I105" s="5">
        <v>0</v>
      </c>
      <c r="J105" s="5">
        <v>0</v>
      </c>
      <c r="K105" s="5">
        <v>0</v>
      </c>
      <c r="L105" s="11">
        <v>425000</v>
      </c>
      <c r="M105" s="2"/>
      <c r="N105" s="11">
        <v>18488.59</v>
      </c>
    </row>
    <row r="106" spans="1:14" ht="10.9" customHeight="1" x14ac:dyDescent="0.25">
      <c r="A106" s="10" t="s">
        <v>27</v>
      </c>
      <c r="B106" s="10" t="s">
        <v>28</v>
      </c>
      <c r="C106" s="10" t="s">
        <v>753</v>
      </c>
      <c r="D106" s="10" t="s">
        <v>754</v>
      </c>
      <c r="E106" s="10">
        <v>1027586</v>
      </c>
      <c r="F106" s="10" t="s">
        <v>755</v>
      </c>
      <c r="G106" s="10" t="s">
        <v>44</v>
      </c>
      <c r="H106" s="5" t="s">
        <v>633</v>
      </c>
      <c r="I106" s="5">
        <v>0</v>
      </c>
      <c r="J106" s="5">
        <v>0</v>
      </c>
      <c r="K106" s="5">
        <v>0</v>
      </c>
      <c r="L106" s="11">
        <v>2350000</v>
      </c>
      <c r="M106" s="2"/>
      <c r="N106" s="5">
        <v>0</v>
      </c>
    </row>
    <row r="107" spans="1:14" ht="10.9" customHeight="1" x14ac:dyDescent="0.25">
      <c r="A107" s="10" t="s">
        <v>27</v>
      </c>
      <c r="B107" s="10" t="s">
        <v>83</v>
      </c>
      <c r="C107" s="10" t="s">
        <v>2524</v>
      </c>
      <c r="D107" s="10" t="s">
        <v>2524</v>
      </c>
      <c r="E107" s="10">
        <v>1028090</v>
      </c>
      <c r="F107" s="10" t="s">
        <v>2522</v>
      </c>
      <c r="G107" s="10" t="s">
        <v>44</v>
      </c>
      <c r="H107" s="5" t="s">
        <v>2523</v>
      </c>
      <c r="I107" s="5">
        <v>0</v>
      </c>
      <c r="J107" s="59">
        <v>450000</v>
      </c>
      <c r="K107" s="5">
        <v>100</v>
      </c>
      <c r="L107" s="11">
        <v>0</v>
      </c>
      <c r="M107" s="2"/>
      <c r="N107" s="5">
        <v>0</v>
      </c>
    </row>
    <row r="108" spans="1:14" ht="10.9" customHeight="1" x14ac:dyDescent="0.25">
      <c r="A108" s="10" t="s">
        <v>27</v>
      </c>
      <c r="B108" s="10" t="s">
        <v>109</v>
      </c>
      <c r="C108" s="10" t="s">
        <v>2525</v>
      </c>
      <c r="D108" s="10" t="s">
        <v>2526</v>
      </c>
      <c r="E108" s="10">
        <v>1028091</v>
      </c>
      <c r="F108" s="10" t="s">
        <v>2527</v>
      </c>
      <c r="G108" s="10" t="s">
        <v>44</v>
      </c>
      <c r="H108" s="5" t="s">
        <v>2523</v>
      </c>
      <c r="I108" s="5">
        <v>0</v>
      </c>
      <c r="J108" s="59">
        <v>1000000</v>
      </c>
      <c r="K108" s="5">
        <v>100</v>
      </c>
      <c r="L108" s="11">
        <v>0</v>
      </c>
      <c r="M108" s="2"/>
      <c r="N108" s="5">
        <v>0</v>
      </c>
    </row>
    <row r="109" spans="1:14" ht="10.9" customHeight="1" x14ac:dyDescent="0.25">
      <c r="A109" s="37" t="s">
        <v>176</v>
      </c>
      <c r="B109" s="37" t="s">
        <v>2517</v>
      </c>
      <c r="C109" s="37" t="s">
        <v>2518</v>
      </c>
      <c r="D109" s="37" t="s">
        <v>2517</v>
      </c>
      <c r="E109" s="37" t="s">
        <v>2517</v>
      </c>
      <c r="F109" s="37" t="s">
        <v>2517</v>
      </c>
      <c r="G109" s="37" t="s">
        <v>44</v>
      </c>
      <c r="H109" s="38" t="s">
        <v>119</v>
      </c>
      <c r="I109" s="38">
        <v>0</v>
      </c>
      <c r="J109" s="38">
        <v>0</v>
      </c>
      <c r="K109" s="38">
        <v>0</v>
      </c>
      <c r="L109" s="39">
        <v>335818479.54999989</v>
      </c>
      <c r="M109" s="48"/>
      <c r="N109" s="39">
        <v>176840817.10999998</v>
      </c>
    </row>
    <row r="110" spans="1:14" ht="10.9" customHeight="1" x14ac:dyDescent="0.25">
      <c r="A110" s="37" t="s">
        <v>34</v>
      </c>
      <c r="B110" s="37" t="s">
        <v>28</v>
      </c>
      <c r="C110" s="37" t="s">
        <v>35</v>
      </c>
      <c r="D110" s="37" t="s">
        <v>36</v>
      </c>
      <c r="E110" s="37">
        <v>1015029</v>
      </c>
      <c r="F110" s="37" t="s">
        <v>37</v>
      </c>
      <c r="G110" s="37" t="s">
        <v>38</v>
      </c>
      <c r="H110" s="38" t="s">
        <v>39</v>
      </c>
      <c r="I110" s="38">
        <v>0</v>
      </c>
      <c r="J110" s="38">
        <v>0</v>
      </c>
      <c r="K110" s="38">
        <v>0</v>
      </c>
      <c r="L110" s="39">
        <f>139557681.92+42155738.22</f>
        <v>181713420.13999999</v>
      </c>
      <c r="M110" s="40" t="s">
        <v>40</v>
      </c>
      <c r="N110" s="39">
        <f>123018142.25+42155738.22</f>
        <v>165173880.47</v>
      </c>
    </row>
    <row r="111" spans="1:14" ht="10.9" customHeight="1" x14ac:dyDescent="0.25">
      <c r="A111" s="10" t="s">
        <v>87</v>
      </c>
      <c r="B111" s="10" t="s">
        <v>88</v>
      </c>
      <c r="C111" s="10" t="s">
        <v>89</v>
      </c>
      <c r="D111" s="10" t="s">
        <v>90</v>
      </c>
      <c r="E111" s="10">
        <v>1021148</v>
      </c>
      <c r="F111" s="10" t="s">
        <v>91</v>
      </c>
      <c r="G111" s="10" t="s">
        <v>44</v>
      </c>
      <c r="H111" s="5" t="s">
        <v>82</v>
      </c>
      <c r="I111" s="5">
        <v>0</v>
      </c>
      <c r="J111" s="5">
        <v>0</v>
      </c>
      <c r="K111" s="5">
        <v>0</v>
      </c>
      <c r="L111" s="11">
        <v>75995000</v>
      </c>
      <c r="M111" s="2"/>
      <c r="N111" s="11">
        <v>73914912.109999999</v>
      </c>
    </row>
    <row r="112" spans="1:14" ht="10.9" customHeight="1" x14ac:dyDescent="0.25">
      <c r="A112" s="10" t="s">
        <v>87</v>
      </c>
      <c r="B112" s="10" t="s">
        <v>88</v>
      </c>
      <c r="C112" s="10" t="s">
        <v>262</v>
      </c>
      <c r="D112" s="10" t="s">
        <v>263</v>
      </c>
      <c r="E112" s="10">
        <v>1023557</v>
      </c>
      <c r="F112" s="10" t="s">
        <v>264</v>
      </c>
      <c r="G112" s="10" t="s">
        <v>44</v>
      </c>
      <c r="H112" s="5" t="s">
        <v>200</v>
      </c>
      <c r="I112" s="5">
        <v>0</v>
      </c>
      <c r="J112" s="5">
        <v>0</v>
      </c>
      <c r="K112" s="5">
        <v>0</v>
      </c>
      <c r="L112" s="11">
        <v>27600000</v>
      </c>
      <c r="M112" s="2"/>
      <c r="N112" s="11">
        <v>26952010.420000002</v>
      </c>
    </row>
    <row r="113" spans="1:14" ht="10.9" customHeight="1" x14ac:dyDescent="0.25">
      <c r="A113" s="10" t="s">
        <v>87</v>
      </c>
      <c r="B113" s="10" t="s">
        <v>88</v>
      </c>
      <c r="C113" s="10" t="s">
        <v>300</v>
      </c>
      <c r="D113" s="10" t="s">
        <v>301</v>
      </c>
      <c r="E113" s="10">
        <v>1023736</v>
      </c>
      <c r="F113" s="10" t="s">
        <v>302</v>
      </c>
      <c r="G113" s="10" t="s">
        <v>44</v>
      </c>
      <c r="H113" s="5" t="s">
        <v>175</v>
      </c>
      <c r="I113" s="5">
        <v>0</v>
      </c>
      <c r="J113" s="5">
        <v>0</v>
      </c>
      <c r="K113" s="5">
        <v>0</v>
      </c>
      <c r="L113" s="11">
        <v>8280000</v>
      </c>
      <c r="M113" s="2"/>
      <c r="N113" s="11">
        <v>1130891.17</v>
      </c>
    </row>
    <row r="114" spans="1:14" ht="10.9" customHeight="1" x14ac:dyDescent="0.25">
      <c r="A114" s="10" t="s">
        <v>87</v>
      </c>
      <c r="B114" s="10" t="s">
        <v>88</v>
      </c>
      <c r="C114" s="10" t="s">
        <v>303</v>
      </c>
      <c r="D114" s="10" t="s">
        <v>304</v>
      </c>
      <c r="E114" s="10">
        <v>1023737</v>
      </c>
      <c r="F114" s="10" t="s">
        <v>305</v>
      </c>
      <c r="G114" s="10" t="s">
        <v>44</v>
      </c>
      <c r="H114" s="5" t="s">
        <v>175</v>
      </c>
      <c r="I114" s="5">
        <v>0</v>
      </c>
      <c r="J114" s="5">
        <v>0</v>
      </c>
      <c r="K114" s="5">
        <v>0</v>
      </c>
      <c r="L114" s="11">
        <v>28063699</v>
      </c>
      <c r="M114" s="2"/>
      <c r="N114" s="11">
        <v>8401329.4600000009</v>
      </c>
    </row>
    <row r="115" spans="1:14" ht="10.9" customHeight="1" x14ac:dyDescent="0.25">
      <c r="A115" s="10" t="s">
        <v>87</v>
      </c>
      <c r="B115" s="10" t="s">
        <v>88</v>
      </c>
      <c r="C115" s="10" t="s">
        <v>326</v>
      </c>
      <c r="D115" s="10" t="s">
        <v>327</v>
      </c>
      <c r="E115" s="10">
        <v>1024603</v>
      </c>
      <c r="F115" s="10" t="s">
        <v>328</v>
      </c>
      <c r="G115" s="10" t="s">
        <v>44</v>
      </c>
      <c r="H115" s="5" t="s">
        <v>286</v>
      </c>
      <c r="I115" s="5">
        <v>0</v>
      </c>
      <c r="J115" s="5">
        <v>0</v>
      </c>
      <c r="K115" s="5">
        <v>0</v>
      </c>
      <c r="L115" s="11">
        <v>28750000</v>
      </c>
      <c r="M115" s="2"/>
      <c r="N115" s="11">
        <v>23712085.940000001</v>
      </c>
    </row>
    <row r="116" spans="1:14" ht="10.9" customHeight="1" x14ac:dyDescent="0.25">
      <c r="A116" s="10" t="s">
        <v>87</v>
      </c>
      <c r="B116" s="10" t="s">
        <v>88</v>
      </c>
      <c r="C116" s="10" t="s">
        <v>329</v>
      </c>
      <c r="D116" s="10" t="s">
        <v>330</v>
      </c>
      <c r="E116" s="10">
        <v>1024604</v>
      </c>
      <c r="F116" s="10" t="s">
        <v>331</v>
      </c>
      <c r="G116" s="10" t="s">
        <v>44</v>
      </c>
      <c r="H116" s="5" t="s">
        <v>286</v>
      </c>
      <c r="I116" s="5">
        <v>0</v>
      </c>
      <c r="J116" s="5">
        <v>0</v>
      </c>
      <c r="K116" s="5">
        <v>0</v>
      </c>
      <c r="L116" s="11">
        <v>127100000</v>
      </c>
      <c r="M116" s="12" t="s">
        <v>40</v>
      </c>
      <c r="N116" s="11">
        <v>118920840.5</v>
      </c>
    </row>
    <row r="117" spans="1:14" ht="10.9" customHeight="1" x14ac:dyDescent="0.25">
      <c r="A117" s="10" t="s">
        <v>87</v>
      </c>
      <c r="B117" s="10" t="s">
        <v>88</v>
      </c>
      <c r="C117" s="10" t="s">
        <v>482</v>
      </c>
      <c r="D117" s="10" t="s">
        <v>483</v>
      </c>
      <c r="E117" s="10">
        <v>1025925</v>
      </c>
      <c r="F117" s="10" t="s">
        <v>484</v>
      </c>
      <c r="G117" s="10" t="s">
        <v>44</v>
      </c>
      <c r="H117" s="5" t="s">
        <v>384</v>
      </c>
      <c r="I117" s="5">
        <v>0</v>
      </c>
      <c r="J117" s="5">
        <v>0</v>
      </c>
      <c r="K117" s="5">
        <v>0</v>
      </c>
      <c r="L117" s="11">
        <v>28720000</v>
      </c>
      <c r="M117" s="2"/>
      <c r="N117" s="11">
        <v>619613.41</v>
      </c>
    </row>
    <row r="118" spans="1:14" ht="10.9" customHeight="1" x14ac:dyDescent="0.25">
      <c r="A118" s="10" t="s">
        <v>87</v>
      </c>
      <c r="B118" s="10" t="s">
        <v>88</v>
      </c>
      <c r="C118" s="10" t="s">
        <v>485</v>
      </c>
      <c r="D118" s="10" t="s">
        <v>486</v>
      </c>
      <c r="E118" s="10">
        <v>1025926</v>
      </c>
      <c r="F118" s="10" t="s">
        <v>487</v>
      </c>
      <c r="G118" s="10" t="s">
        <v>44</v>
      </c>
      <c r="H118" s="5" t="s">
        <v>384</v>
      </c>
      <c r="I118" s="5">
        <v>0</v>
      </c>
      <c r="J118" s="5">
        <v>0</v>
      </c>
      <c r="K118" s="5">
        <v>0</v>
      </c>
      <c r="L118" s="11">
        <v>1000000</v>
      </c>
      <c r="M118" s="2"/>
      <c r="N118" s="11">
        <v>136563.10999999999</v>
      </c>
    </row>
    <row r="119" spans="1:14" ht="10.9" customHeight="1" x14ac:dyDescent="0.25">
      <c r="A119" s="10" t="s">
        <v>87</v>
      </c>
      <c r="B119" s="10" t="s">
        <v>88</v>
      </c>
      <c r="C119" s="10" t="s">
        <v>756</v>
      </c>
      <c r="D119" s="10" t="s">
        <v>757</v>
      </c>
      <c r="E119" s="10">
        <v>1027588</v>
      </c>
      <c r="F119" s="10" t="s">
        <v>758</v>
      </c>
      <c r="G119" s="10" t="s">
        <v>44</v>
      </c>
      <c r="H119" s="5" t="s">
        <v>759</v>
      </c>
      <c r="I119" s="11">
        <v>6920000</v>
      </c>
      <c r="J119" s="5">
        <v>0</v>
      </c>
      <c r="K119" s="5">
        <v>-100</v>
      </c>
      <c r="L119" s="11">
        <v>10328856</v>
      </c>
      <c r="M119" s="2"/>
      <c r="N119" s="11">
        <v>208890.32</v>
      </c>
    </row>
    <row r="120" spans="1:14" ht="10.9" customHeight="1" x14ac:dyDescent="0.25">
      <c r="A120" s="10" t="s">
        <v>87</v>
      </c>
      <c r="B120" s="10" t="s">
        <v>88</v>
      </c>
      <c r="C120" s="10" t="s">
        <v>2529</v>
      </c>
      <c r="D120" s="10" t="s">
        <v>2529</v>
      </c>
      <c r="E120" s="10">
        <v>1028094</v>
      </c>
      <c r="F120" s="10" t="s">
        <v>2528</v>
      </c>
      <c r="G120" s="10" t="s">
        <v>44</v>
      </c>
      <c r="H120" s="5" t="s">
        <v>2523</v>
      </c>
      <c r="I120" s="5">
        <v>0</v>
      </c>
      <c r="J120" s="59">
        <v>12700000</v>
      </c>
      <c r="K120" s="5">
        <v>100</v>
      </c>
      <c r="L120" s="11">
        <v>0</v>
      </c>
      <c r="M120" s="2"/>
      <c r="N120" s="11">
        <v>0</v>
      </c>
    </row>
    <row r="121" spans="1:14" ht="10.9" customHeight="1" x14ac:dyDescent="0.25">
      <c r="A121" s="10" t="s">
        <v>50</v>
      </c>
      <c r="B121" s="10" t="s">
        <v>51</v>
      </c>
      <c r="C121" s="10" t="s">
        <v>52</v>
      </c>
      <c r="D121" s="10" t="s">
        <v>53</v>
      </c>
      <c r="E121" s="10">
        <v>1019587</v>
      </c>
      <c r="F121" s="10" t="s">
        <v>54</v>
      </c>
      <c r="G121" s="10" t="s">
        <v>44</v>
      </c>
      <c r="H121" s="5" t="s">
        <v>49</v>
      </c>
      <c r="I121" s="5">
        <v>0</v>
      </c>
      <c r="J121" s="5">
        <v>0</v>
      </c>
      <c r="K121" s="5">
        <v>0</v>
      </c>
      <c r="L121" s="11">
        <v>35867093</v>
      </c>
      <c r="M121" s="12" t="s">
        <v>40</v>
      </c>
      <c r="N121" s="11">
        <v>32598690.43</v>
      </c>
    </row>
    <row r="122" spans="1:14" ht="10.9" customHeight="1" x14ac:dyDescent="0.25">
      <c r="A122" s="10" t="s">
        <v>50</v>
      </c>
      <c r="B122" s="10" t="s">
        <v>78</v>
      </c>
      <c r="C122" s="10" t="s">
        <v>79</v>
      </c>
      <c r="D122" s="10" t="s">
        <v>80</v>
      </c>
      <c r="E122" s="10">
        <v>1021131</v>
      </c>
      <c r="F122" s="10" t="s">
        <v>81</v>
      </c>
      <c r="G122" s="10" t="s">
        <v>44</v>
      </c>
      <c r="H122" s="5" t="s">
        <v>82</v>
      </c>
      <c r="I122" s="5">
        <v>0</v>
      </c>
      <c r="J122" s="5">
        <v>0</v>
      </c>
      <c r="K122" s="5">
        <v>0</v>
      </c>
      <c r="L122" s="11">
        <v>210580000</v>
      </c>
      <c r="M122" s="12" t="s">
        <v>40</v>
      </c>
      <c r="N122" s="11">
        <v>210058456.31</v>
      </c>
    </row>
    <row r="123" spans="1:14" ht="10.9" customHeight="1" x14ac:dyDescent="0.25">
      <c r="A123" s="10" t="s">
        <v>50</v>
      </c>
      <c r="B123" s="10" t="s">
        <v>51</v>
      </c>
      <c r="C123" s="10" t="s">
        <v>589</v>
      </c>
      <c r="D123" s="10" t="s">
        <v>590</v>
      </c>
      <c r="E123" s="10">
        <v>1026160</v>
      </c>
      <c r="F123" s="10" t="s">
        <v>591</v>
      </c>
      <c r="G123" s="10" t="s">
        <v>44</v>
      </c>
      <c r="H123" s="5" t="s">
        <v>513</v>
      </c>
      <c r="I123" s="11">
        <v>3000000</v>
      </c>
      <c r="J123" s="59">
        <v>34300000</v>
      </c>
      <c r="K123" s="60">
        <f>(J123-I123)/I123</f>
        <v>10.433333333333334</v>
      </c>
      <c r="L123" s="11">
        <v>10000000</v>
      </c>
      <c r="M123" s="2"/>
      <c r="N123" s="11">
        <v>2200789.31</v>
      </c>
    </row>
    <row r="124" spans="1:14" ht="10.9" customHeight="1" x14ac:dyDescent="0.25">
      <c r="A124" s="10" t="s">
        <v>50</v>
      </c>
      <c r="B124" s="10" t="s">
        <v>51</v>
      </c>
      <c r="C124" s="10" t="s">
        <v>592</v>
      </c>
      <c r="D124" s="10" t="s">
        <v>593</v>
      </c>
      <c r="E124" s="10">
        <v>1026161</v>
      </c>
      <c r="F124" s="10" t="s">
        <v>594</v>
      </c>
      <c r="G124" s="10" t="s">
        <v>44</v>
      </c>
      <c r="H124" s="5" t="s">
        <v>513</v>
      </c>
      <c r="I124" s="5">
        <v>0</v>
      </c>
      <c r="J124" s="59">
        <v>3000000</v>
      </c>
      <c r="K124" s="5">
        <v>100</v>
      </c>
      <c r="L124" s="11">
        <v>2000000</v>
      </c>
      <c r="M124" s="2"/>
      <c r="N124" s="11">
        <v>1058156.02</v>
      </c>
    </row>
    <row r="125" spans="1:14" ht="10.9" customHeight="1" x14ac:dyDescent="0.25">
      <c r="A125" s="10" t="s">
        <v>50</v>
      </c>
      <c r="B125" s="10" t="s">
        <v>83</v>
      </c>
      <c r="C125" s="10" t="s">
        <v>637</v>
      </c>
      <c r="D125" s="10" t="s">
        <v>637</v>
      </c>
      <c r="E125" s="10">
        <v>1026821</v>
      </c>
      <c r="F125" s="10" t="s">
        <v>638</v>
      </c>
      <c r="G125" s="10" t="s">
        <v>44</v>
      </c>
      <c r="H125" s="5" t="s">
        <v>633</v>
      </c>
      <c r="I125" s="5">
        <v>0</v>
      </c>
      <c r="J125" s="5">
        <v>0</v>
      </c>
      <c r="K125" s="5">
        <v>0</v>
      </c>
      <c r="L125" s="11">
        <v>250000</v>
      </c>
      <c r="M125" s="2"/>
      <c r="N125" s="11">
        <v>90063.78</v>
      </c>
    </row>
    <row r="126" spans="1:14" ht="10.9" customHeight="1" x14ac:dyDescent="0.25">
      <c r="A126" s="10" t="s">
        <v>50</v>
      </c>
      <c r="B126" s="10" t="s">
        <v>83</v>
      </c>
      <c r="C126" s="10" t="s">
        <v>639</v>
      </c>
      <c r="D126" s="10" t="s">
        <v>640</v>
      </c>
      <c r="E126" s="10">
        <v>1026822</v>
      </c>
      <c r="F126" s="10" t="s">
        <v>641</v>
      </c>
      <c r="G126" s="10" t="s">
        <v>44</v>
      </c>
      <c r="H126" s="5" t="s">
        <v>633</v>
      </c>
      <c r="I126" s="11">
        <v>1500000</v>
      </c>
      <c r="J126" s="5">
        <v>0</v>
      </c>
      <c r="K126" s="5">
        <v>-100</v>
      </c>
      <c r="L126" s="11">
        <v>1650000</v>
      </c>
      <c r="M126" s="2"/>
      <c r="N126" s="11">
        <v>107556.95</v>
      </c>
    </row>
    <row r="127" spans="1:14" ht="10.9" customHeight="1" x14ac:dyDescent="0.25">
      <c r="A127" s="10" t="s">
        <v>50</v>
      </c>
      <c r="B127" s="10" t="s">
        <v>78</v>
      </c>
      <c r="C127" s="10" t="s">
        <v>760</v>
      </c>
      <c r="D127" s="10" t="s">
        <v>761</v>
      </c>
      <c r="E127" s="10">
        <v>1027589</v>
      </c>
      <c r="F127" s="10" t="s">
        <v>762</v>
      </c>
      <c r="G127" s="10" t="s">
        <v>44</v>
      </c>
      <c r="H127" s="5" t="s">
        <v>759</v>
      </c>
      <c r="I127" s="11">
        <v>700000</v>
      </c>
      <c r="J127" s="5">
        <v>0</v>
      </c>
      <c r="K127" s="5">
        <v>-100</v>
      </c>
      <c r="L127" s="11">
        <v>700000</v>
      </c>
      <c r="M127" s="2"/>
      <c r="N127" s="11">
        <v>3714.23</v>
      </c>
    </row>
    <row r="128" spans="1:14" ht="10.9" customHeight="1" x14ac:dyDescent="0.25">
      <c r="A128" s="10" t="s">
        <v>58</v>
      </c>
      <c r="B128" s="10" t="s">
        <v>59</v>
      </c>
      <c r="C128" s="10" t="s">
        <v>60</v>
      </c>
      <c r="D128" s="10" t="s">
        <v>61</v>
      </c>
      <c r="E128" s="10">
        <v>1020105</v>
      </c>
      <c r="F128" s="10" t="s">
        <v>62</v>
      </c>
      <c r="G128" s="10" t="s">
        <v>44</v>
      </c>
      <c r="H128" s="5" t="s">
        <v>63</v>
      </c>
      <c r="I128" s="5">
        <v>0</v>
      </c>
      <c r="J128" s="5">
        <v>0</v>
      </c>
      <c r="K128" s="5">
        <v>0</v>
      </c>
      <c r="L128" s="11">
        <v>22830000</v>
      </c>
      <c r="M128" s="2"/>
      <c r="N128" s="11">
        <v>16804960.600000001</v>
      </c>
    </row>
    <row r="129" spans="1:14" ht="10.9" customHeight="1" x14ac:dyDescent="0.25">
      <c r="A129" s="10" t="s">
        <v>58</v>
      </c>
      <c r="B129" s="10" t="s">
        <v>64</v>
      </c>
      <c r="C129" s="10" t="s">
        <v>65</v>
      </c>
      <c r="D129" s="10" t="s">
        <v>66</v>
      </c>
      <c r="E129" s="10">
        <v>1020253</v>
      </c>
      <c r="F129" s="10" t="s">
        <v>67</v>
      </c>
      <c r="G129" s="10" t="s">
        <v>44</v>
      </c>
      <c r="H129" s="5" t="s">
        <v>63</v>
      </c>
      <c r="I129" s="5">
        <v>0</v>
      </c>
      <c r="J129" s="5">
        <v>0</v>
      </c>
      <c r="K129" s="5">
        <v>0</v>
      </c>
      <c r="L129" s="11">
        <v>3928420</v>
      </c>
      <c r="M129" s="2"/>
      <c r="N129" s="11">
        <v>173673.54</v>
      </c>
    </row>
    <row r="130" spans="1:14" ht="10.9" customHeight="1" x14ac:dyDescent="0.25">
      <c r="A130" s="10" t="s">
        <v>58</v>
      </c>
      <c r="B130" s="10" t="s">
        <v>59</v>
      </c>
      <c r="C130" s="10" t="s">
        <v>172</v>
      </c>
      <c r="D130" s="10" t="s">
        <v>173</v>
      </c>
      <c r="E130" s="10">
        <v>1021916</v>
      </c>
      <c r="F130" s="10" t="s">
        <v>174</v>
      </c>
      <c r="G130" s="10" t="s">
        <v>44</v>
      </c>
      <c r="H130" s="5" t="s">
        <v>175</v>
      </c>
      <c r="I130" s="5">
        <v>0</v>
      </c>
      <c r="J130" s="5">
        <v>0</v>
      </c>
      <c r="K130" s="5">
        <v>0</v>
      </c>
      <c r="L130" s="11">
        <v>6850000</v>
      </c>
      <c r="M130" s="2"/>
      <c r="N130" s="11">
        <v>6234880.75</v>
      </c>
    </row>
    <row r="131" spans="1:14" ht="10.9" customHeight="1" x14ac:dyDescent="0.25">
      <c r="A131" s="10" t="s">
        <v>58</v>
      </c>
      <c r="B131" s="10" t="s">
        <v>59</v>
      </c>
      <c r="C131" s="10" t="s">
        <v>332</v>
      </c>
      <c r="D131" s="10" t="s">
        <v>332</v>
      </c>
      <c r="E131" s="10">
        <v>1024605</v>
      </c>
      <c r="F131" s="10" t="s">
        <v>333</v>
      </c>
      <c r="G131" s="10" t="s">
        <v>44</v>
      </c>
      <c r="H131" s="5" t="s">
        <v>286</v>
      </c>
      <c r="I131" s="5">
        <v>0</v>
      </c>
      <c r="J131" s="5">
        <v>0</v>
      </c>
      <c r="K131" s="5">
        <v>0</v>
      </c>
      <c r="L131" s="11">
        <v>300000</v>
      </c>
      <c r="M131" s="2"/>
      <c r="N131" s="11">
        <v>49344.22</v>
      </c>
    </row>
    <row r="134" spans="1:14" ht="15.75" x14ac:dyDescent="0.25">
      <c r="A134" s="13" t="s">
        <v>790</v>
      </c>
    </row>
    <row r="136" spans="1:14" ht="15.75" x14ac:dyDescent="0.25">
      <c r="A136" s="1" t="s">
        <v>791</v>
      </c>
    </row>
    <row r="138" spans="1:14" x14ac:dyDescent="0.25">
      <c r="D138" s="49" t="s">
        <v>2515</v>
      </c>
      <c r="E138" s="49" t="s">
        <v>2519</v>
      </c>
      <c r="F138" s="49" t="s">
        <v>2520</v>
      </c>
    </row>
    <row r="139" spans="1:14" ht="18.75" x14ac:dyDescent="0.3">
      <c r="A139" s="14" t="s">
        <v>792</v>
      </c>
      <c r="D139" s="50">
        <v>26000</v>
      </c>
      <c r="E139" s="51">
        <f>SUBTOTAL(9,L14:L106)</f>
        <v>629412379.18000007</v>
      </c>
      <c r="F139" s="51">
        <f>SUBTOTAL(9,N14:N106)</f>
        <v>391455370.02000022</v>
      </c>
    </row>
    <row r="140" spans="1:14" x14ac:dyDescent="0.25">
      <c r="D140" s="50">
        <v>26005</v>
      </c>
      <c r="E140" s="51">
        <f>L109</f>
        <v>335818479.54999989</v>
      </c>
      <c r="F140" s="51">
        <f>N109</f>
        <v>176840817.10999998</v>
      </c>
    </row>
    <row r="141" spans="1:14" x14ac:dyDescent="0.25">
      <c r="D141" s="50">
        <v>26015</v>
      </c>
      <c r="E141" s="51">
        <f>L110</f>
        <v>181713420.13999999</v>
      </c>
      <c r="F141" s="51">
        <f>N110</f>
        <v>165173880.47</v>
      </c>
    </row>
    <row r="142" spans="1:14" x14ac:dyDescent="0.25">
      <c r="D142" s="50">
        <v>26025</v>
      </c>
      <c r="E142" s="51">
        <f>SUBTOTAL(9,L111:L119)</f>
        <v>335837555</v>
      </c>
      <c r="F142" s="51">
        <f>SUBTOTAL(9,N111:N119)</f>
        <v>253997136.44</v>
      </c>
    </row>
    <row r="143" spans="1:14" x14ac:dyDescent="0.25">
      <c r="D143" s="50">
        <v>26050</v>
      </c>
      <c r="E143" s="51">
        <f>SUBTOTAL(9,L121:L127)</f>
        <v>261047093</v>
      </c>
      <c r="F143" s="51">
        <f>SUBTOTAL(9,N121:N127)</f>
        <v>246117427.03</v>
      </c>
    </row>
    <row r="144" spans="1:14" x14ac:dyDescent="0.25">
      <c r="D144" s="50">
        <v>26075</v>
      </c>
      <c r="E144" s="51">
        <f>SUBTOTAL(9,L128:L131)</f>
        <v>33908420</v>
      </c>
      <c r="F144" s="51">
        <f>SUBTOTAL(9,N128:N131)</f>
        <v>23262859.109999999</v>
      </c>
    </row>
    <row r="145" spans="5:6" ht="15.75" thickBot="1" x14ac:dyDescent="0.3">
      <c r="E145" s="52">
        <f>SUM(E139:E144)</f>
        <v>1777737346.8699999</v>
      </c>
      <c r="F145" s="52">
        <f>SUM(F139:F144)</f>
        <v>1256847490.1800001</v>
      </c>
    </row>
    <row r="146" spans="5:6" ht="15.75" thickTop="1" x14ac:dyDescent="0.25"/>
  </sheetData>
  <autoFilter ref="A13:N131" xr:uid="{B6AA415B-38F5-4AF1-9219-3F411EFB77B9}">
    <sortState xmlns:xlrd2="http://schemas.microsoft.com/office/spreadsheetml/2017/richdata2" ref="A14:N131">
      <sortCondition ref="A13:A131"/>
    </sortState>
  </autoFilter>
  <mergeCells count="1">
    <mergeCell ref="I12:N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7572-B1CE-44BA-88FC-DFA77324635C}">
  <sheetPr filterMode="1"/>
  <dimension ref="A1:L601"/>
  <sheetViews>
    <sheetView topLeftCell="A517" workbookViewId="0">
      <selection activeCell="K250" sqref="K250"/>
    </sheetView>
  </sheetViews>
  <sheetFormatPr defaultRowHeight="15" x14ac:dyDescent="0.25"/>
  <cols>
    <col min="1" max="1" width="6.7109375" bestFit="1" customWidth="1"/>
    <col min="2" max="2" width="11.7109375" bestFit="1" customWidth="1"/>
    <col min="3" max="3" width="35.42578125" bestFit="1" customWidth="1"/>
    <col min="4" max="4" width="18.28515625" style="43" bestFit="1" customWidth="1"/>
    <col min="5" max="5" width="18.140625" style="43" bestFit="1" customWidth="1"/>
    <col min="6" max="10" width="17.5703125" style="43" bestFit="1" customWidth="1"/>
  </cols>
  <sheetData>
    <row r="1" spans="1:12" x14ac:dyDescent="0.25">
      <c r="F1" s="43" t="s">
        <v>893</v>
      </c>
      <c r="I1" s="43" t="s">
        <v>2511</v>
      </c>
      <c r="J1" s="43">
        <v>46086.611678240741</v>
      </c>
    </row>
    <row r="2" spans="1:12" x14ac:dyDescent="0.25">
      <c r="E2" s="43" t="s">
        <v>1173</v>
      </c>
      <c r="F2" s="43" t="s">
        <v>1172</v>
      </c>
      <c r="G2" s="43" t="s">
        <v>806</v>
      </c>
      <c r="J2" s="43" t="s">
        <v>1103</v>
      </c>
    </row>
    <row r="3" spans="1:12" x14ac:dyDescent="0.25">
      <c r="E3" s="43" t="s">
        <v>1171</v>
      </c>
      <c r="F3" s="43" t="s">
        <v>1170</v>
      </c>
    </row>
    <row r="5" spans="1:12" x14ac:dyDescent="0.25">
      <c r="A5" t="s">
        <v>885</v>
      </c>
      <c r="B5" t="s">
        <v>884</v>
      </c>
    </row>
    <row r="6" spans="1:12" x14ac:dyDescent="0.25">
      <c r="A6" t="s">
        <v>1169</v>
      </c>
      <c r="B6" t="s">
        <v>1978</v>
      </c>
      <c r="C6" t="s">
        <v>1977</v>
      </c>
      <c r="D6" s="43" t="s">
        <v>1976</v>
      </c>
    </row>
    <row r="7" spans="1:12" x14ac:dyDescent="0.25">
      <c r="E7" s="43" t="s">
        <v>1168</v>
      </c>
      <c r="F7" s="43" t="s">
        <v>1167</v>
      </c>
      <c r="G7" s="43" t="s">
        <v>1166</v>
      </c>
      <c r="H7" s="43" t="s">
        <v>1165</v>
      </c>
      <c r="I7" s="43" t="s">
        <v>1164</v>
      </c>
      <c r="J7" s="43" t="s">
        <v>1163</v>
      </c>
    </row>
    <row r="8" spans="1:12" x14ac:dyDescent="0.25">
      <c r="D8" s="43" t="s">
        <v>1162</v>
      </c>
      <c r="E8" s="43" t="s">
        <v>1161</v>
      </c>
      <c r="F8" s="43" t="s">
        <v>1160</v>
      </c>
      <c r="G8" s="43" t="s">
        <v>1159</v>
      </c>
      <c r="H8" s="43" t="s">
        <v>1158</v>
      </c>
      <c r="I8" s="43" t="s">
        <v>1158</v>
      </c>
      <c r="J8" s="43" t="s">
        <v>1158</v>
      </c>
      <c r="K8" s="42" t="s">
        <v>2512</v>
      </c>
      <c r="L8" t="s">
        <v>2512</v>
      </c>
    </row>
    <row r="9" spans="1:12" x14ac:dyDescent="0.25">
      <c r="A9" t="s">
        <v>6</v>
      </c>
      <c r="D9" s="43" t="s">
        <v>871</v>
      </c>
      <c r="E9" s="43" t="s">
        <v>870</v>
      </c>
      <c r="F9" s="43" t="s">
        <v>1157</v>
      </c>
      <c r="G9" s="43" t="s">
        <v>1156</v>
      </c>
      <c r="H9" s="43" t="s">
        <v>1155</v>
      </c>
      <c r="I9" s="43" t="s">
        <v>1154</v>
      </c>
      <c r="J9" s="43" t="s">
        <v>1153</v>
      </c>
      <c r="K9" s="42" t="s">
        <v>2513</v>
      </c>
      <c r="L9" t="s">
        <v>2514</v>
      </c>
    </row>
    <row r="10" spans="1:12" x14ac:dyDescent="0.25">
      <c r="A10" t="s">
        <v>865</v>
      </c>
      <c r="B10" t="s">
        <v>1152</v>
      </c>
      <c r="C10" t="s">
        <v>1151</v>
      </c>
      <c r="D10" s="43" t="s">
        <v>1110</v>
      </c>
      <c r="E10" s="43" t="s">
        <v>862</v>
      </c>
      <c r="F10" s="43" t="s">
        <v>862</v>
      </c>
      <c r="G10" s="43" t="s">
        <v>862</v>
      </c>
      <c r="H10" s="43" t="s">
        <v>862</v>
      </c>
      <c r="I10" s="43" t="s">
        <v>862</v>
      </c>
      <c r="J10" s="43" t="s">
        <v>862</v>
      </c>
    </row>
    <row r="11" spans="1:12" hidden="1" x14ac:dyDescent="0.25">
      <c r="A11">
        <v>73050</v>
      </c>
      <c r="B11" t="s">
        <v>2510</v>
      </c>
      <c r="C11" t="s">
        <v>2509</v>
      </c>
      <c r="D11" s="36">
        <v>-144188437.74000001</v>
      </c>
      <c r="E11" s="36">
        <v>504656566.83999997</v>
      </c>
      <c r="F11">
        <v>0</v>
      </c>
      <c r="G11" s="36">
        <v>-648845004.58000004</v>
      </c>
      <c r="H11" s="36">
        <v>146692113.41</v>
      </c>
      <c r="I11" s="36">
        <v>-661409820.20000005</v>
      </c>
      <c r="J11" s="36">
        <v>808101933.61000001</v>
      </c>
      <c r="K11" t="e">
        <f>_xlfn.XLOOKUP(A11,Working!F:F,Working!F:F)</f>
        <v>#N/A</v>
      </c>
      <c r="L11" t="e">
        <f>_xlfn.XLOOKUP(A11,'GL014'!A:A,'GL014'!A:A)</f>
        <v>#N/A</v>
      </c>
    </row>
    <row r="12" spans="1:12" hidden="1" x14ac:dyDescent="0.25">
      <c r="A12" t="s">
        <v>2508</v>
      </c>
      <c r="B12" t="s">
        <v>2507</v>
      </c>
      <c r="C12" t="s">
        <v>2506</v>
      </c>
      <c r="D12" s="36">
        <v>8541.2000000000007</v>
      </c>
      <c r="E12" s="36">
        <v>157552357.77000001</v>
      </c>
      <c r="F12">
        <v>0</v>
      </c>
      <c r="G12" s="36">
        <v>-157543816.56999999</v>
      </c>
      <c r="H12">
        <v>0</v>
      </c>
      <c r="I12">
        <v>0</v>
      </c>
      <c r="J12">
        <v>0</v>
      </c>
      <c r="K12" t="e">
        <f>_xlfn.XLOOKUP(A12,Working!F:F,Working!F:F)</f>
        <v>#N/A</v>
      </c>
      <c r="L12" t="e">
        <f>_xlfn.XLOOKUP(A12,'GL014'!A:A,'GL014'!A:A)</f>
        <v>#N/A</v>
      </c>
    </row>
    <row r="13" spans="1:12" hidden="1" x14ac:dyDescent="0.25">
      <c r="A13" t="s">
        <v>2505</v>
      </c>
      <c r="B13" t="s">
        <v>2504</v>
      </c>
      <c r="C13" t="s">
        <v>2503</v>
      </c>
      <c r="D13" s="36">
        <v>53257989.890000001</v>
      </c>
      <c r="E13" s="36">
        <v>53257989.890000001</v>
      </c>
      <c r="F13">
        <v>0</v>
      </c>
      <c r="G13">
        <v>0</v>
      </c>
      <c r="H13" s="36">
        <v>-53257989.890000001</v>
      </c>
      <c r="I13" s="36">
        <v>-53257989.890000001</v>
      </c>
      <c r="J13">
        <v>0</v>
      </c>
      <c r="K13" t="e">
        <f>_xlfn.XLOOKUP(A13,Working!F:F,Working!F:F)</f>
        <v>#N/A</v>
      </c>
      <c r="L13" t="e">
        <f>_xlfn.XLOOKUP(A13,'GL014'!A:A,'GL014'!A:A)</f>
        <v>#N/A</v>
      </c>
    </row>
    <row r="14" spans="1:12" hidden="1" x14ac:dyDescent="0.25">
      <c r="A14" t="s">
        <v>2502</v>
      </c>
      <c r="B14" t="s">
        <v>2501</v>
      </c>
      <c r="C14" t="s">
        <v>2500</v>
      </c>
      <c r="D14" s="36">
        <v>161032.76999999999</v>
      </c>
      <c r="E14" s="36">
        <v>161032.76999999999</v>
      </c>
      <c r="F14">
        <v>0</v>
      </c>
      <c r="G14">
        <v>0</v>
      </c>
      <c r="H14" s="36">
        <v>-161032.76999999999</v>
      </c>
      <c r="I14" s="36">
        <v>-161032.76999999999</v>
      </c>
      <c r="J14">
        <v>0</v>
      </c>
      <c r="K14" t="e">
        <f>_xlfn.XLOOKUP(A14,Working!F:F,Working!F:F)</f>
        <v>#N/A</v>
      </c>
      <c r="L14" t="e">
        <f>_xlfn.XLOOKUP(A14,'GL014'!A:A,'GL014'!A:A)</f>
        <v>#N/A</v>
      </c>
    </row>
    <row r="15" spans="1:12" hidden="1" x14ac:dyDescent="0.25">
      <c r="A15" t="s">
        <v>2499</v>
      </c>
      <c r="B15" t="s">
        <v>2498</v>
      </c>
      <c r="C15" t="s">
        <v>2497</v>
      </c>
      <c r="D15" s="36">
        <v>79658.210000000006</v>
      </c>
      <c r="E15" s="36">
        <v>79658.210000000006</v>
      </c>
      <c r="F15">
        <v>0</v>
      </c>
      <c r="G15">
        <v>0</v>
      </c>
      <c r="H15" s="36">
        <v>-79658.210000000006</v>
      </c>
      <c r="I15" s="36">
        <v>-79658.210000000006</v>
      </c>
      <c r="J15">
        <v>0</v>
      </c>
      <c r="K15" t="e">
        <f>_xlfn.XLOOKUP(A15,Working!F:F,Working!F:F)</f>
        <v>#N/A</v>
      </c>
      <c r="L15" t="e">
        <f>_xlfn.XLOOKUP(A15,'GL014'!A:A,'GL014'!A:A)</f>
        <v>#N/A</v>
      </c>
    </row>
    <row r="16" spans="1:12" hidden="1" x14ac:dyDescent="0.25">
      <c r="A16" t="s">
        <v>2496</v>
      </c>
      <c r="B16" t="s">
        <v>2495</v>
      </c>
      <c r="C16" t="s">
        <v>2494</v>
      </c>
      <c r="D16">
        <v>425.1</v>
      </c>
      <c r="E16" s="36">
        <v>99540.17</v>
      </c>
      <c r="F16">
        <v>0</v>
      </c>
      <c r="G16" s="36">
        <v>-99115.07</v>
      </c>
      <c r="H16">
        <v>-425.1</v>
      </c>
      <c r="I16">
        <v>-425.1</v>
      </c>
      <c r="J16">
        <v>0</v>
      </c>
      <c r="K16" t="e">
        <f>_xlfn.XLOOKUP(A16,Working!F:F,Working!F:F)</f>
        <v>#N/A</v>
      </c>
      <c r="L16" t="e">
        <f>_xlfn.XLOOKUP(A16,'GL014'!A:A,'GL014'!A:A)</f>
        <v>#N/A</v>
      </c>
    </row>
    <row r="17" spans="1:12" hidden="1" x14ac:dyDescent="0.25">
      <c r="A17" t="s">
        <v>2493</v>
      </c>
      <c r="B17" t="s">
        <v>2492</v>
      </c>
      <c r="C17" t="s">
        <v>2491</v>
      </c>
      <c r="D17" s="36">
        <v>249083.24</v>
      </c>
      <c r="E17" s="36">
        <v>249083.24</v>
      </c>
      <c r="F17">
        <v>0</v>
      </c>
      <c r="G17">
        <v>0</v>
      </c>
      <c r="H17" s="36">
        <v>-249083.24</v>
      </c>
      <c r="I17" s="36">
        <v>-249083.24</v>
      </c>
      <c r="J17">
        <v>0</v>
      </c>
      <c r="K17" t="e">
        <f>_xlfn.XLOOKUP(A17,Working!F:F,Working!F:F)</f>
        <v>#N/A</v>
      </c>
      <c r="L17" t="e">
        <f>_xlfn.XLOOKUP(A17,'GL014'!A:A,'GL014'!A:A)</f>
        <v>#N/A</v>
      </c>
    </row>
    <row r="18" spans="1:12" hidden="1" x14ac:dyDescent="0.25">
      <c r="A18" t="s">
        <v>2490</v>
      </c>
      <c r="B18" t="s">
        <v>2489</v>
      </c>
      <c r="C18" t="s">
        <v>2488</v>
      </c>
      <c r="D18">
        <v>0</v>
      </c>
      <c r="E18" s="36">
        <v>183330.8</v>
      </c>
      <c r="F18">
        <v>0</v>
      </c>
      <c r="G18" s="36">
        <v>-183330.8</v>
      </c>
      <c r="H18">
        <v>0</v>
      </c>
      <c r="I18">
        <v>0</v>
      </c>
      <c r="J18">
        <v>0</v>
      </c>
      <c r="K18" t="e">
        <f>_xlfn.XLOOKUP(A18,Working!F:F,Working!F:F)</f>
        <v>#N/A</v>
      </c>
      <c r="L18" t="e">
        <f>_xlfn.XLOOKUP(A18,'GL014'!A:A,'GL014'!A:A)</f>
        <v>#N/A</v>
      </c>
    </row>
    <row r="19" spans="1:12" hidden="1" x14ac:dyDescent="0.25">
      <c r="A19" t="s">
        <v>2487</v>
      </c>
      <c r="B19" t="s">
        <v>2486</v>
      </c>
      <c r="C19" t="s">
        <v>2485</v>
      </c>
      <c r="D19" s="36">
        <v>119290.89</v>
      </c>
      <c r="E19" s="36">
        <v>119290.89</v>
      </c>
      <c r="F19">
        <v>0</v>
      </c>
      <c r="G19">
        <v>0</v>
      </c>
      <c r="H19" s="36">
        <v>-119290.89</v>
      </c>
      <c r="I19" s="36">
        <v>-119290.89</v>
      </c>
      <c r="J19">
        <v>0</v>
      </c>
      <c r="K19" t="e">
        <f>_xlfn.XLOOKUP(A19,Working!F:F,Working!F:F)</f>
        <v>#N/A</v>
      </c>
      <c r="L19" t="e">
        <f>_xlfn.XLOOKUP(A19,'GL014'!A:A,'GL014'!A:A)</f>
        <v>#N/A</v>
      </c>
    </row>
    <row r="20" spans="1:12" hidden="1" x14ac:dyDescent="0.25">
      <c r="A20" t="s">
        <v>2484</v>
      </c>
      <c r="B20" t="s">
        <v>2483</v>
      </c>
      <c r="C20" t="s">
        <v>2482</v>
      </c>
      <c r="D20">
        <v>0</v>
      </c>
      <c r="E20" s="36">
        <v>92270.55</v>
      </c>
      <c r="F20">
        <v>0</v>
      </c>
      <c r="G20" s="36">
        <v>-92270.55</v>
      </c>
      <c r="H20">
        <v>0</v>
      </c>
      <c r="I20">
        <v>0</v>
      </c>
      <c r="J20">
        <v>0</v>
      </c>
      <c r="K20" t="e">
        <f>_xlfn.XLOOKUP(A20,Working!F:F,Working!F:F)</f>
        <v>#N/A</v>
      </c>
      <c r="L20" t="e">
        <f>_xlfn.XLOOKUP(A20,'GL014'!A:A,'GL014'!A:A)</f>
        <v>#N/A</v>
      </c>
    </row>
    <row r="21" spans="1:12" hidden="1" x14ac:dyDescent="0.25">
      <c r="A21" t="s">
        <v>2481</v>
      </c>
      <c r="B21" t="s">
        <v>2480</v>
      </c>
      <c r="C21" t="s">
        <v>2479</v>
      </c>
      <c r="D21">
        <v>123</v>
      </c>
      <c r="E21" s="36">
        <v>80847.039999999994</v>
      </c>
      <c r="F21">
        <v>0</v>
      </c>
      <c r="G21" s="36">
        <v>-80724.039999999994</v>
      </c>
      <c r="H21">
        <v>-123</v>
      </c>
      <c r="I21">
        <v>-123</v>
      </c>
      <c r="J21">
        <v>0</v>
      </c>
      <c r="K21" t="e">
        <f>_xlfn.XLOOKUP(A21,Working!F:F,Working!F:F)</f>
        <v>#N/A</v>
      </c>
      <c r="L21" t="e">
        <f>_xlfn.XLOOKUP(A21,'GL014'!A:A,'GL014'!A:A)</f>
        <v>#N/A</v>
      </c>
    </row>
    <row r="22" spans="1:12" hidden="1" x14ac:dyDescent="0.25">
      <c r="A22" t="s">
        <v>2478</v>
      </c>
      <c r="B22" t="s">
        <v>2477</v>
      </c>
      <c r="C22" t="s">
        <v>2476</v>
      </c>
      <c r="D22" s="36">
        <v>514166.2</v>
      </c>
      <c r="E22" s="36">
        <v>514166.2</v>
      </c>
      <c r="F22">
        <v>0</v>
      </c>
      <c r="G22">
        <v>0</v>
      </c>
      <c r="H22" s="36">
        <v>-514166.2</v>
      </c>
      <c r="I22" s="36">
        <v>-514166.2</v>
      </c>
      <c r="J22">
        <v>0</v>
      </c>
      <c r="K22" t="e">
        <f>_xlfn.XLOOKUP(A22,Working!F:F,Working!F:F)</f>
        <v>#N/A</v>
      </c>
      <c r="L22" t="e">
        <f>_xlfn.XLOOKUP(A22,'GL014'!A:A,'GL014'!A:A)</f>
        <v>#N/A</v>
      </c>
    </row>
    <row r="23" spans="1:12" hidden="1" x14ac:dyDescent="0.25">
      <c r="A23" t="s">
        <v>2475</v>
      </c>
      <c r="B23" t="s">
        <v>2474</v>
      </c>
      <c r="C23" t="s">
        <v>2473</v>
      </c>
      <c r="D23" s="36">
        <v>613492.80000000005</v>
      </c>
      <c r="E23" s="36">
        <v>613492.80000000005</v>
      </c>
      <c r="F23">
        <v>0</v>
      </c>
      <c r="G23">
        <v>0</v>
      </c>
      <c r="H23" s="36">
        <v>-613492.80000000005</v>
      </c>
      <c r="I23" s="36">
        <v>-613492.80000000005</v>
      </c>
      <c r="J23">
        <v>0</v>
      </c>
      <c r="K23" t="e">
        <f>_xlfn.XLOOKUP(A23,Working!F:F,Working!F:F)</f>
        <v>#N/A</v>
      </c>
      <c r="L23" t="e">
        <f>_xlfn.XLOOKUP(A23,'GL014'!A:A,'GL014'!A:A)</f>
        <v>#N/A</v>
      </c>
    </row>
    <row r="24" spans="1:12" hidden="1" x14ac:dyDescent="0.25">
      <c r="A24" t="s">
        <v>2472</v>
      </c>
      <c r="B24" t="s">
        <v>2471</v>
      </c>
      <c r="C24" t="s">
        <v>2470</v>
      </c>
      <c r="D24" s="36">
        <v>2501.1999999999998</v>
      </c>
      <c r="E24" s="36">
        <v>212130.28</v>
      </c>
      <c r="F24">
        <v>0</v>
      </c>
      <c r="G24" s="36">
        <v>-209629.08</v>
      </c>
      <c r="H24" s="36">
        <v>-2501.1999999999998</v>
      </c>
      <c r="I24" s="36">
        <v>-2501.1999999999998</v>
      </c>
      <c r="J24">
        <v>0</v>
      </c>
      <c r="K24" t="e">
        <f>_xlfn.XLOOKUP(A24,Working!F:F,Working!F:F)</f>
        <v>#N/A</v>
      </c>
      <c r="L24" t="e">
        <f>_xlfn.XLOOKUP(A24,'GL014'!A:A,'GL014'!A:A)</f>
        <v>#N/A</v>
      </c>
    </row>
    <row r="25" spans="1:12" hidden="1" x14ac:dyDescent="0.25">
      <c r="A25" t="s">
        <v>2469</v>
      </c>
      <c r="B25" t="s">
        <v>2468</v>
      </c>
      <c r="C25" t="s">
        <v>2467</v>
      </c>
      <c r="D25">
        <v>0</v>
      </c>
      <c r="E25" s="36">
        <v>97727.87</v>
      </c>
      <c r="F25">
        <v>0</v>
      </c>
      <c r="G25" s="36">
        <v>-97727.87</v>
      </c>
      <c r="H25">
        <v>0</v>
      </c>
      <c r="I25">
        <v>0</v>
      </c>
      <c r="J25">
        <v>0</v>
      </c>
      <c r="K25" t="e">
        <f>_xlfn.XLOOKUP(A25,Working!F:F,Working!F:F)</f>
        <v>#N/A</v>
      </c>
      <c r="L25" t="e">
        <f>_xlfn.XLOOKUP(A25,'GL014'!A:A,'GL014'!A:A)</f>
        <v>#N/A</v>
      </c>
    </row>
    <row r="26" spans="1:12" hidden="1" x14ac:dyDescent="0.25">
      <c r="A26" t="s">
        <v>2466</v>
      </c>
      <c r="B26" t="s">
        <v>2465</v>
      </c>
      <c r="C26" t="s">
        <v>2464</v>
      </c>
      <c r="D26" s="36">
        <v>121707.49</v>
      </c>
      <c r="E26" s="36">
        <v>121707.49</v>
      </c>
      <c r="F26">
        <v>0</v>
      </c>
      <c r="G26">
        <v>0</v>
      </c>
      <c r="H26" s="36">
        <v>-121707.49</v>
      </c>
      <c r="I26" s="36">
        <v>-121707.49</v>
      </c>
      <c r="J26">
        <v>0</v>
      </c>
      <c r="K26" t="e">
        <f>_xlfn.XLOOKUP(A26,Working!F:F,Working!F:F)</f>
        <v>#N/A</v>
      </c>
      <c r="L26" t="e">
        <f>_xlfn.XLOOKUP(A26,'GL014'!A:A,'GL014'!A:A)</f>
        <v>#N/A</v>
      </c>
    </row>
    <row r="27" spans="1:12" hidden="1" x14ac:dyDescent="0.25">
      <c r="A27" t="s">
        <v>2463</v>
      </c>
      <c r="B27" t="s">
        <v>2462</v>
      </c>
      <c r="C27" t="s">
        <v>2461</v>
      </c>
      <c r="D27">
        <v>0</v>
      </c>
      <c r="E27" s="36">
        <v>97652.08</v>
      </c>
      <c r="F27">
        <v>0</v>
      </c>
      <c r="G27" s="36">
        <v>-97652.08</v>
      </c>
      <c r="H27">
        <v>0</v>
      </c>
      <c r="I27">
        <v>0</v>
      </c>
      <c r="J27">
        <v>0</v>
      </c>
      <c r="K27" t="e">
        <f>_xlfn.XLOOKUP(A27,Working!F:F,Working!F:F)</f>
        <v>#N/A</v>
      </c>
      <c r="L27" t="e">
        <f>_xlfn.XLOOKUP(A27,'GL014'!A:A,'GL014'!A:A)</f>
        <v>#N/A</v>
      </c>
    </row>
    <row r="28" spans="1:12" hidden="1" x14ac:dyDescent="0.25">
      <c r="A28" t="s">
        <v>2460</v>
      </c>
      <c r="B28" t="s">
        <v>2459</v>
      </c>
      <c r="C28" t="s">
        <v>2458</v>
      </c>
      <c r="D28" s="36">
        <v>1378085.17</v>
      </c>
      <c r="E28" s="36">
        <v>1378085.17</v>
      </c>
      <c r="F28">
        <v>0</v>
      </c>
      <c r="G28">
        <v>0</v>
      </c>
      <c r="H28" s="36">
        <v>-1378085.17</v>
      </c>
      <c r="I28" s="36">
        <v>-1378085.17</v>
      </c>
      <c r="J28">
        <v>0</v>
      </c>
      <c r="K28" t="e">
        <f>_xlfn.XLOOKUP(A28,Working!F:F,Working!F:F)</f>
        <v>#N/A</v>
      </c>
      <c r="L28" t="e">
        <f>_xlfn.XLOOKUP(A28,'GL014'!A:A,'GL014'!A:A)</f>
        <v>#N/A</v>
      </c>
    </row>
    <row r="29" spans="1:12" hidden="1" x14ac:dyDescent="0.25">
      <c r="A29" t="s">
        <v>2457</v>
      </c>
      <c r="B29" t="s">
        <v>2456</v>
      </c>
      <c r="C29" t="s">
        <v>2455</v>
      </c>
      <c r="D29" s="36">
        <v>9142697.5600000005</v>
      </c>
      <c r="E29" s="36">
        <v>9142697.5600000005</v>
      </c>
      <c r="F29">
        <v>0</v>
      </c>
      <c r="G29">
        <v>0</v>
      </c>
      <c r="H29" s="36">
        <v>-9142697.5600000005</v>
      </c>
      <c r="I29" s="36">
        <v>-9142697.5600000005</v>
      </c>
      <c r="J29">
        <v>0</v>
      </c>
      <c r="K29" t="e">
        <f>_xlfn.XLOOKUP(A29,Working!F:F,Working!F:F)</f>
        <v>#N/A</v>
      </c>
      <c r="L29" t="e">
        <f>_xlfn.XLOOKUP(A29,'GL014'!A:A,'GL014'!A:A)</f>
        <v>#N/A</v>
      </c>
    </row>
    <row r="30" spans="1:12" hidden="1" x14ac:dyDescent="0.25">
      <c r="A30" t="s">
        <v>2454</v>
      </c>
      <c r="B30" t="s">
        <v>2453</v>
      </c>
      <c r="C30" t="s">
        <v>2452</v>
      </c>
      <c r="D30" s="36">
        <v>71604218.400000006</v>
      </c>
      <c r="E30" s="36">
        <v>71604218.400000006</v>
      </c>
      <c r="F30">
        <v>0</v>
      </c>
      <c r="G30">
        <v>0</v>
      </c>
      <c r="H30" s="36">
        <v>-71604218.400000006</v>
      </c>
      <c r="I30" s="36">
        <v>-71604218.400000006</v>
      </c>
      <c r="J30">
        <v>0</v>
      </c>
      <c r="K30" t="e">
        <f>_xlfn.XLOOKUP(A30,Working!F:F,Working!F:F)</f>
        <v>#N/A</v>
      </c>
      <c r="L30" t="e">
        <f>_xlfn.XLOOKUP(A30,'GL014'!A:A,'GL014'!A:A)</f>
        <v>#N/A</v>
      </c>
    </row>
    <row r="31" spans="1:12" hidden="1" x14ac:dyDescent="0.25">
      <c r="A31" t="s">
        <v>2451</v>
      </c>
      <c r="B31" t="s">
        <v>2450</v>
      </c>
      <c r="C31" t="s">
        <v>2449</v>
      </c>
      <c r="D31" s="36">
        <v>1300300.23</v>
      </c>
      <c r="E31" s="36">
        <v>25956.7</v>
      </c>
      <c r="F31">
        <v>0</v>
      </c>
      <c r="G31" s="36">
        <v>1274343.53</v>
      </c>
      <c r="H31" s="36">
        <v>-1300300.23</v>
      </c>
      <c r="I31" s="36">
        <v>-1300300.23</v>
      </c>
      <c r="J31">
        <v>0</v>
      </c>
      <c r="K31" t="e">
        <f>_xlfn.XLOOKUP(A31,Working!F:F,Working!F:F)</f>
        <v>#N/A</v>
      </c>
      <c r="L31" t="e">
        <f>_xlfn.XLOOKUP(A31,'GL014'!A:A,'GL014'!A:A)</f>
        <v>#N/A</v>
      </c>
    </row>
    <row r="32" spans="1:12" hidden="1" x14ac:dyDescent="0.25">
      <c r="A32" t="s">
        <v>2448</v>
      </c>
      <c r="B32" t="s">
        <v>2447</v>
      </c>
      <c r="C32" t="s">
        <v>2446</v>
      </c>
      <c r="D32" s="36">
        <v>440942.99</v>
      </c>
      <c r="E32" s="36">
        <v>438352.99</v>
      </c>
      <c r="F32">
        <v>0</v>
      </c>
      <c r="G32" s="36">
        <v>2590</v>
      </c>
      <c r="H32" s="36">
        <v>-440942.99</v>
      </c>
      <c r="I32" s="36">
        <v>-440942.99</v>
      </c>
      <c r="J32">
        <v>0</v>
      </c>
      <c r="K32" t="e">
        <f>_xlfn.XLOOKUP(A32,Working!F:F,Working!F:F)</f>
        <v>#N/A</v>
      </c>
      <c r="L32" t="e">
        <f>_xlfn.XLOOKUP(A32,'GL014'!A:A,'GL014'!A:A)</f>
        <v>#N/A</v>
      </c>
    </row>
    <row r="33" spans="1:12" hidden="1" x14ac:dyDescent="0.25">
      <c r="A33" t="s">
        <v>2445</v>
      </c>
      <c r="B33" t="s">
        <v>2444</v>
      </c>
      <c r="C33" t="s">
        <v>2443</v>
      </c>
      <c r="D33" s="36">
        <v>199916.3</v>
      </c>
      <c r="E33" s="36">
        <v>199916.3</v>
      </c>
      <c r="F33">
        <v>0</v>
      </c>
      <c r="G33">
        <v>0</v>
      </c>
      <c r="H33" s="36">
        <v>-199916.3</v>
      </c>
      <c r="I33" s="36">
        <v>-199916.3</v>
      </c>
      <c r="J33">
        <v>0</v>
      </c>
      <c r="K33" t="e">
        <f>_xlfn.XLOOKUP(A33,Working!F:F,Working!F:F)</f>
        <v>#N/A</v>
      </c>
      <c r="L33" t="e">
        <f>_xlfn.XLOOKUP(A33,'GL014'!A:A,'GL014'!A:A)</f>
        <v>#N/A</v>
      </c>
    </row>
    <row r="34" spans="1:12" hidden="1" x14ac:dyDescent="0.25">
      <c r="A34" t="s">
        <v>2442</v>
      </c>
      <c r="B34" t="s">
        <v>2441</v>
      </c>
      <c r="C34" t="s">
        <v>2440</v>
      </c>
      <c r="D34" s="36">
        <v>411345.98</v>
      </c>
      <c r="E34" s="36">
        <v>411345.98</v>
      </c>
      <c r="F34">
        <v>0</v>
      </c>
      <c r="G34">
        <v>0</v>
      </c>
      <c r="H34" s="36">
        <v>-411345.98</v>
      </c>
      <c r="I34" s="36">
        <v>-411345.98</v>
      </c>
      <c r="J34">
        <v>0</v>
      </c>
      <c r="K34" t="e">
        <f>_xlfn.XLOOKUP(A34,Working!F:F,Working!F:F)</f>
        <v>#N/A</v>
      </c>
      <c r="L34" t="e">
        <f>_xlfn.XLOOKUP(A34,'GL014'!A:A,'GL014'!A:A)</f>
        <v>#N/A</v>
      </c>
    </row>
    <row r="35" spans="1:12" hidden="1" x14ac:dyDescent="0.25">
      <c r="A35" t="s">
        <v>2439</v>
      </c>
      <c r="B35" t="s">
        <v>2438</v>
      </c>
      <c r="C35" t="s">
        <v>2437</v>
      </c>
      <c r="D35" s="36">
        <v>529379.92000000004</v>
      </c>
      <c r="E35" s="36">
        <v>544832.67000000004</v>
      </c>
      <c r="F35">
        <v>0</v>
      </c>
      <c r="G35" s="36">
        <v>-15452.75</v>
      </c>
      <c r="H35" s="36">
        <v>-529379.92000000004</v>
      </c>
      <c r="I35" s="36">
        <v>-529379.92000000004</v>
      </c>
      <c r="J35">
        <v>0</v>
      </c>
      <c r="K35" t="e">
        <f>_xlfn.XLOOKUP(A35,Working!F:F,Working!F:F)</f>
        <v>#N/A</v>
      </c>
      <c r="L35" t="e">
        <f>_xlfn.XLOOKUP(A35,'GL014'!A:A,'GL014'!A:A)</f>
        <v>#N/A</v>
      </c>
    </row>
    <row r="36" spans="1:12" hidden="1" x14ac:dyDescent="0.25">
      <c r="A36" t="s">
        <v>2436</v>
      </c>
      <c r="B36" t="s">
        <v>2435</v>
      </c>
      <c r="C36" t="s">
        <v>2434</v>
      </c>
      <c r="D36" s="36">
        <v>508369.63</v>
      </c>
      <c r="E36" s="36">
        <v>508369.63</v>
      </c>
      <c r="F36">
        <v>0</v>
      </c>
      <c r="G36">
        <v>0</v>
      </c>
      <c r="H36" s="36">
        <v>-508939.63</v>
      </c>
      <c r="I36" s="36">
        <v>-508369.63</v>
      </c>
      <c r="J36">
        <v>-570</v>
      </c>
      <c r="K36" t="e">
        <f>_xlfn.XLOOKUP(A36,Working!F:F,Working!F:F)</f>
        <v>#N/A</v>
      </c>
      <c r="L36" t="e">
        <f>_xlfn.XLOOKUP(A36,'GL014'!A:A,'GL014'!A:A)</f>
        <v>#N/A</v>
      </c>
    </row>
    <row r="37" spans="1:12" hidden="1" x14ac:dyDescent="0.25">
      <c r="A37" t="s">
        <v>2433</v>
      </c>
      <c r="B37" t="s">
        <v>2432</v>
      </c>
      <c r="C37" t="s">
        <v>2431</v>
      </c>
      <c r="D37" s="36">
        <v>3023328.15</v>
      </c>
      <c r="E37" s="36">
        <v>3023328.15</v>
      </c>
      <c r="F37">
        <v>0</v>
      </c>
      <c r="G37">
        <v>0</v>
      </c>
      <c r="H37" s="36">
        <v>-3023328.15</v>
      </c>
      <c r="I37" s="36">
        <v>-3023328.15</v>
      </c>
      <c r="J37">
        <v>0</v>
      </c>
      <c r="K37" t="e">
        <f>_xlfn.XLOOKUP(A37,Working!F:F,Working!F:F)</f>
        <v>#N/A</v>
      </c>
      <c r="L37" t="e">
        <f>_xlfn.XLOOKUP(A37,'GL014'!A:A,'GL014'!A:A)</f>
        <v>#N/A</v>
      </c>
    </row>
    <row r="38" spans="1:12" hidden="1" x14ac:dyDescent="0.25">
      <c r="A38" t="s">
        <v>2430</v>
      </c>
      <c r="B38" t="s">
        <v>2429</v>
      </c>
      <c r="C38" t="s">
        <v>2428</v>
      </c>
      <c r="D38" s="36">
        <v>1099678.0900000001</v>
      </c>
      <c r="E38" s="36">
        <v>1099678.0900000001</v>
      </c>
      <c r="F38">
        <v>0</v>
      </c>
      <c r="G38">
        <v>0</v>
      </c>
      <c r="H38" s="36">
        <v>-1099678.0900000001</v>
      </c>
      <c r="I38" s="36">
        <v>-1099678.0900000001</v>
      </c>
      <c r="J38">
        <v>0</v>
      </c>
      <c r="K38" t="e">
        <f>_xlfn.XLOOKUP(A38,Working!F:F,Working!F:F)</f>
        <v>#N/A</v>
      </c>
      <c r="L38" t="e">
        <f>_xlfn.XLOOKUP(A38,'GL014'!A:A,'GL014'!A:A)</f>
        <v>#N/A</v>
      </c>
    </row>
    <row r="39" spans="1:12" hidden="1" x14ac:dyDescent="0.25">
      <c r="A39" t="s">
        <v>2427</v>
      </c>
      <c r="B39" t="s">
        <v>2426</v>
      </c>
      <c r="C39" t="s">
        <v>2425</v>
      </c>
      <c r="D39" s="36">
        <v>220834.35</v>
      </c>
      <c r="E39" s="36">
        <v>220834.35</v>
      </c>
      <c r="F39">
        <v>0</v>
      </c>
      <c r="G39">
        <v>0</v>
      </c>
      <c r="H39" s="36">
        <v>-220834.35</v>
      </c>
      <c r="I39" s="36">
        <v>-220834.35</v>
      </c>
      <c r="J39">
        <v>0</v>
      </c>
      <c r="K39" t="e">
        <f>_xlfn.XLOOKUP(A39,Working!F:F,Working!F:F)</f>
        <v>#N/A</v>
      </c>
      <c r="L39" t="e">
        <f>_xlfn.XLOOKUP(A39,'GL014'!A:A,'GL014'!A:A)</f>
        <v>#N/A</v>
      </c>
    </row>
    <row r="40" spans="1:12" hidden="1" x14ac:dyDescent="0.25">
      <c r="A40" t="s">
        <v>2424</v>
      </c>
      <c r="B40" t="s">
        <v>2423</v>
      </c>
      <c r="C40" t="s">
        <v>2422</v>
      </c>
      <c r="D40" s="36">
        <v>341337.59999999998</v>
      </c>
      <c r="E40" s="36">
        <v>341337.59999999998</v>
      </c>
      <c r="F40">
        <v>0</v>
      </c>
      <c r="G40">
        <v>0</v>
      </c>
      <c r="H40" s="36">
        <v>-341337.59999999998</v>
      </c>
      <c r="I40" s="36">
        <v>-341211</v>
      </c>
      <c r="J40">
        <v>-126.6</v>
      </c>
      <c r="K40" t="e">
        <f>_xlfn.XLOOKUP(A40,Working!F:F,Working!F:F)</f>
        <v>#N/A</v>
      </c>
      <c r="L40" t="e">
        <f>_xlfn.XLOOKUP(A40,'GL014'!A:A,'GL014'!A:A)</f>
        <v>#N/A</v>
      </c>
    </row>
    <row r="41" spans="1:12" hidden="1" x14ac:dyDescent="0.25">
      <c r="A41" t="s">
        <v>2421</v>
      </c>
      <c r="B41" t="s">
        <v>2420</v>
      </c>
      <c r="C41" t="s">
        <v>2419</v>
      </c>
      <c r="D41" s="36">
        <v>620247.68000000005</v>
      </c>
      <c r="E41" s="36">
        <v>620247.68000000005</v>
      </c>
      <c r="F41">
        <v>0</v>
      </c>
      <c r="G41">
        <v>0</v>
      </c>
      <c r="H41" s="36">
        <v>-620247.68000000005</v>
      </c>
      <c r="I41" s="36">
        <v>-620247.68000000005</v>
      </c>
      <c r="J41">
        <v>0</v>
      </c>
      <c r="K41" t="e">
        <f>_xlfn.XLOOKUP(A41,Working!F:F,Working!F:F)</f>
        <v>#N/A</v>
      </c>
      <c r="L41" t="e">
        <f>_xlfn.XLOOKUP(A41,'GL014'!A:A,'GL014'!A:A)</f>
        <v>#N/A</v>
      </c>
    </row>
    <row r="42" spans="1:12" hidden="1" x14ac:dyDescent="0.25">
      <c r="A42" t="s">
        <v>2418</v>
      </c>
      <c r="B42" t="s">
        <v>2417</v>
      </c>
      <c r="C42" t="s">
        <v>2416</v>
      </c>
      <c r="D42" s="36">
        <v>491423.4</v>
      </c>
      <c r="E42" s="36">
        <v>491423.4</v>
      </c>
      <c r="F42">
        <v>0</v>
      </c>
      <c r="G42">
        <v>0</v>
      </c>
      <c r="H42" s="36">
        <v>-491423.4</v>
      </c>
      <c r="I42" s="36">
        <v>-491423.4</v>
      </c>
      <c r="J42">
        <v>0</v>
      </c>
      <c r="K42" t="e">
        <f>_xlfn.XLOOKUP(A42,Working!F:F,Working!F:F)</f>
        <v>#N/A</v>
      </c>
      <c r="L42" t="e">
        <f>_xlfn.XLOOKUP(A42,'GL014'!A:A,'GL014'!A:A)</f>
        <v>#N/A</v>
      </c>
    </row>
    <row r="43" spans="1:12" x14ac:dyDescent="0.25">
      <c r="A43" t="s">
        <v>31</v>
      </c>
      <c r="B43" t="s">
        <v>1037</v>
      </c>
      <c r="C43" t="s">
        <v>2415</v>
      </c>
      <c r="D43" s="43">
        <v>9521629</v>
      </c>
      <c r="E43" s="43">
        <v>9493597.7400000002</v>
      </c>
      <c r="F43" s="43">
        <v>7604.82</v>
      </c>
      <c r="G43" s="43">
        <v>20426.439999999999</v>
      </c>
      <c r="H43" s="43">
        <v>-9521629</v>
      </c>
      <c r="I43" s="43">
        <v>-9493597.7400000002</v>
      </c>
      <c r="J43" s="43">
        <v>-28031.26</v>
      </c>
      <c r="K43" t="str">
        <f>_xlfn.XLOOKUP(A43,Working!F:F,Working!F:F)</f>
        <v>7397C</v>
      </c>
      <c r="L43" t="str">
        <f>_xlfn.XLOOKUP(A43,'GL014'!A:A,'GL014'!A:A)</f>
        <v>7397C</v>
      </c>
    </row>
    <row r="44" spans="1:12" hidden="1" x14ac:dyDescent="0.25">
      <c r="A44" t="s">
        <v>2414</v>
      </c>
      <c r="B44" t="s">
        <v>2413</v>
      </c>
      <c r="C44" t="s">
        <v>2412</v>
      </c>
      <c r="D44" s="36">
        <v>1475444.43</v>
      </c>
      <c r="E44" s="36">
        <v>1475444.43</v>
      </c>
      <c r="F44">
        <v>0</v>
      </c>
      <c r="G44">
        <v>0</v>
      </c>
      <c r="H44" s="36">
        <v>-1475444.43</v>
      </c>
      <c r="I44" s="36">
        <v>-1475444.43</v>
      </c>
      <c r="J44">
        <v>0</v>
      </c>
      <c r="K44" t="e">
        <f>_xlfn.XLOOKUP(A44,Working!F:F,Working!F:F)</f>
        <v>#N/A</v>
      </c>
      <c r="L44" t="e">
        <f>_xlfn.XLOOKUP(A44,'GL014'!A:A,'GL014'!A:A)</f>
        <v>#N/A</v>
      </c>
    </row>
    <row r="45" spans="1:12" hidden="1" x14ac:dyDescent="0.25">
      <c r="A45" t="s">
        <v>2411</v>
      </c>
      <c r="B45" t="s">
        <v>2410</v>
      </c>
      <c r="C45" t="s">
        <v>2409</v>
      </c>
      <c r="D45" s="36">
        <v>112449143.84999999</v>
      </c>
      <c r="E45" s="36">
        <v>112449143.84999999</v>
      </c>
      <c r="F45">
        <v>0</v>
      </c>
      <c r="G45">
        <v>0</v>
      </c>
      <c r="H45" s="36">
        <v>-112449143.84999999</v>
      </c>
      <c r="I45" s="36">
        <v>-112449143.84999999</v>
      </c>
      <c r="J45">
        <v>0</v>
      </c>
      <c r="K45" t="e">
        <f>_xlfn.XLOOKUP(A45,Working!F:F,Working!F:F)</f>
        <v>#N/A</v>
      </c>
      <c r="L45" t="e">
        <f>_xlfn.XLOOKUP(A45,'GL014'!A:A,'GL014'!A:A)</f>
        <v>#N/A</v>
      </c>
    </row>
    <row r="46" spans="1:12" hidden="1" x14ac:dyDescent="0.25">
      <c r="A46" t="s">
        <v>2408</v>
      </c>
      <c r="B46" t="s">
        <v>2407</v>
      </c>
      <c r="C46" t="s">
        <v>2406</v>
      </c>
      <c r="D46" s="36">
        <v>458617.9</v>
      </c>
      <c r="E46" s="36">
        <v>458617.9</v>
      </c>
      <c r="F46">
        <v>0</v>
      </c>
      <c r="G46">
        <v>0</v>
      </c>
      <c r="H46" s="36">
        <v>-458617.9</v>
      </c>
      <c r="I46" s="36">
        <v>-458617.9</v>
      </c>
      <c r="J46">
        <v>0</v>
      </c>
      <c r="K46" t="e">
        <f>_xlfn.XLOOKUP(A46,Working!F:F,Working!F:F)</f>
        <v>#N/A</v>
      </c>
      <c r="L46" t="e">
        <f>_xlfn.XLOOKUP(A46,'GL014'!A:A,'GL014'!A:A)</f>
        <v>#N/A</v>
      </c>
    </row>
    <row r="47" spans="1:12" hidden="1" x14ac:dyDescent="0.25">
      <c r="A47" t="s">
        <v>2405</v>
      </c>
      <c r="B47" t="s">
        <v>2404</v>
      </c>
      <c r="C47" t="s">
        <v>2403</v>
      </c>
      <c r="D47" s="36">
        <v>196817.44</v>
      </c>
      <c r="E47" s="36">
        <v>196817.44</v>
      </c>
      <c r="F47">
        <v>0</v>
      </c>
      <c r="G47">
        <v>0</v>
      </c>
      <c r="H47" s="36">
        <v>-196817.44</v>
      </c>
      <c r="I47" s="36">
        <v>-196817.44</v>
      </c>
      <c r="J47">
        <v>0</v>
      </c>
      <c r="K47" t="e">
        <f>_xlfn.XLOOKUP(A47,Working!F:F,Working!F:F)</f>
        <v>#N/A</v>
      </c>
      <c r="L47" t="e">
        <f>_xlfn.XLOOKUP(A47,'GL014'!A:A,'GL014'!A:A)</f>
        <v>#N/A</v>
      </c>
    </row>
    <row r="48" spans="1:12" hidden="1" x14ac:dyDescent="0.25">
      <c r="A48" t="s">
        <v>2402</v>
      </c>
      <c r="B48" t="s">
        <v>2401</v>
      </c>
      <c r="C48" t="s">
        <v>2400</v>
      </c>
      <c r="D48" s="36">
        <v>659970.44999999995</v>
      </c>
      <c r="E48" s="36">
        <v>567963.99</v>
      </c>
      <c r="F48">
        <v>0</v>
      </c>
      <c r="G48" s="36">
        <v>92006.46</v>
      </c>
      <c r="H48" s="36">
        <v>-659970.44999999995</v>
      </c>
      <c r="I48" s="36">
        <v>-659970.44999999995</v>
      </c>
      <c r="J48">
        <v>0</v>
      </c>
      <c r="K48" t="e">
        <f>_xlfn.XLOOKUP(A48,Working!F:F,Working!F:F)</f>
        <v>#N/A</v>
      </c>
      <c r="L48" t="e">
        <f>_xlfn.XLOOKUP(A48,'GL014'!A:A,'GL014'!A:A)</f>
        <v>#N/A</v>
      </c>
    </row>
    <row r="49" spans="1:12" hidden="1" x14ac:dyDescent="0.25">
      <c r="A49" t="s">
        <v>2399</v>
      </c>
      <c r="B49" t="s">
        <v>2398</v>
      </c>
      <c r="C49" t="s">
        <v>2397</v>
      </c>
      <c r="D49" s="36">
        <v>369344.16</v>
      </c>
      <c r="E49" s="36">
        <v>369344.16</v>
      </c>
      <c r="F49">
        <v>0</v>
      </c>
      <c r="G49">
        <v>0</v>
      </c>
      <c r="H49" s="36">
        <v>-369344.16</v>
      </c>
      <c r="I49" s="36">
        <v>-369344.16</v>
      </c>
      <c r="J49">
        <v>0</v>
      </c>
      <c r="K49" t="e">
        <f>_xlfn.XLOOKUP(A49,Working!F:F,Working!F:F)</f>
        <v>#N/A</v>
      </c>
      <c r="L49" t="e">
        <f>_xlfn.XLOOKUP(A49,'GL014'!A:A,'GL014'!A:A)</f>
        <v>#N/A</v>
      </c>
    </row>
    <row r="50" spans="1:12" hidden="1" x14ac:dyDescent="0.25">
      <c r="A50" t="s">
        <v>2396</v>
      </c>
      <c r="B50" t="s">
        <v>2395</v>
      </c>
      <c r="C50" t="s">
        <v>2394</v>
      </c>
      <c r="D50" s="36">
        <v>264815.35999999999</v>
      </c>
      <c r="E50" s="36">
        <v>264815.35999999999</v>
      </c>
      <c r="F50">
        <v>0</v>
      </c>
      <c r="G50">
        <v>0</v>
      </c>
      <c r="H50" s="36">
        <v>-264815.35999999999</v>
      </c>
      <c r="I50" s="36">
        <v>-264815.35999999999</v>
      </c>
      <c r="J50">
        <v>0</v>
      </c>
      <c r="K50" t="e">
        <f>_xlfn.XLOOKUP(A50,Working!F:F,Working!F:F)</f>
        <v>#N/A</v>
      </c>
      <c r="L50" t="e">
        <f>_xlfn.XLOOKUP(A50,'GL014'!A:A,'GL014'!A:A)</f>
        <v>#N/A</v>
      </c>
    </row>
    <row r="51" spans="1:12" hidden="1" x14ac:dyDescent="0.25">
      <c r="A51" t="s">
        <v>2393</v>
      </c>
      <c r="B51" t="s">
        <v>2392</v>
      </c>
      <c r="C51" t="s">
        <v>2391</v>
      </c>
      <c r="D51" s="36">
        <v>3274326.67</v>
      </c>
      <c r="E51" s="36">
        <v>3274326.67</v>
      </c>
      <c r="F51">
        <v>0</v>
      </c>
      <c r="G51">
        <v>0</v>
      </c>
      <c r="H51" s="36">
        <v>-3274326.67</v>
      </c>
      <c r="I51" s="36">
        <v>-3274326.67</v>
      </c>
      <c r="J51">
        <v>0</v>
      </c>
      <c r="K51" t="e">
        <f>_xlfn.XLOOKUP(A51,Working!F:F,Working!F:F)</f>
        <v>#N/A</v>
      </c>
      <c r="L51" t="e">
        <f>_xlfn.XLOOKUP(A51,'GL014'!A:A,'GL014'!A:A)</f>
        <v>#N/A</v>
      </c>
    </row>
    <row r="52" spans="1:12" hidden="1" x14ac:dyDescent="0.25">
      <c r="A52" t="s">
        <v>2390</v>
      </c>
      <c r="B52" t="s">
        <v>2389</v>
      </c>
      <c r="C52" t="s">
        <v>2388</v>
      </c>
      <c r="D52" s="36">
        <v>228108.45</v>
      </c>
      <c r="E52" s="36">
        <v>228108.45</v>
      </c>
      <c r="F52">
        <v>0</v>
      </c>
      <c r="G52">
        <v>0</v>
      </c>
      <c r="H52" s="36">
        <v>-228108.45</v>
      </c>
      <c r="I52" s="36">
        <v>-228108.45</v>
      </c>
      <c r="J52">
        <v>0</v>
      </c>
      <c r="K52" t="e">
        <f>_xlfn.XLOOKUP(A52,Working!F:F,Working!F:F)</f>
        <v>#N/A</v>
      </c>
      <c r="L52" t="e">
        <f>_xlfn.XLOOKUP(A52,'GL014'!A:A,'GL014'!A:A)</f>
        <v>#N/A</v>
      </c>
    </row>
    <row r="53" spans="1:12" hidden="1" x14ac:dyDescent="0.25">
      <c r="A53" t="s">
        <v>2387</v>
      </c>
      <c r="B53" t="s">
        <v>2386</v>
      </c>
      <c r="C53" t="s">
        <v>2385</v>
      </c>
      <c r="D53" s="36">
        <v>175000</v>
      </c>
      <c r="E53" s="36">
        <v>175000</v>
      </c>
      <c r="F53">
        <v>0</v>
      </c>
      <c r="G53">
        <v>0</v>
      </c>
      <c r="H53" s="36">
        <v>-175000</v>
      </c>
      <c r="I53" s="36">
        <v>-175000</v>
      </c>
      <c r="J53">
        <v>0</v>
      </c>
      <c r="K53" t="e">
        <f>_xlfn.XLOOKUP(A53,Working!F:F,Working!F:F)</f>
        <v>#N/A</v>
      </c>
      <c r="L53" t="e">
        <f>_xlfn.XLOOKUP(A53,'GL014'!A:A,'GL014'!A:A)</f>
        <v>#N/A</v>
      </c>
    </row>
    <row r="54" spans="1:12" hidden="1" x14ac:dyDescent="0.25">
      <c r="A54" t="s">
        <v>2384</v>
      </c>
      <c r="B54" t="s">
        <v>2383</v>
      </c>
      <c r="C54" t="s">
        <v>2382</v>
      </c>
      <c r="D54" s="36">
        <v>145661.47</v>
      </c>
      <c r="E54" s="36">
        <v>145661.47</v>
      </c>
      <c r="F54">
        <v>0</v>
      </c>
      <c r="G54">
        <v>0</v>
      </c>
      <c r="H54" s="36">
        <v>-145661.47</v>
      </c>
      <c r="I54" s="36">
        <v>-145661.47</v>
      </c>
      <c r="J54">
        <v>0</v>
      </c>
      <c r="K54" t="e">
        <f>_xlfn.XLOOKUP(A54,Working!F:F,Working!F:F)</f>
        <v>#N/A</v>
      </c>
      <c r="L54" t="e">
        <f>_xlfn.XLOOKUP(A54,'GL014'!A:A,'GL014'!A:A)</f>
        <v>#N/A</v>
      </c>
    </row>
    <row r="55" spans="1:12" hidden="1" x14ac:dyDescent="0.25">
      <c r="A55" t="s">
        <v>2381</v>
      </c>
      <c r="B55" t="s">
        <v>2380</v>
      </c>
      <c r="C55" t="s">
        <v>2379</v>
      </c>
      <c r="D55" s="36">
        <v>609169.66</v>
      </c>
      <c r="E55" s="36">
        <v>609169.66</v>
      </c>
      <c r="F55">
        <v>0</v>
      </c>
      <c r="G55">
        <v>0</v>
      </c>
      <c r="H55" s="36">
        <v>-609169.66</v>
      </c>
      <c r="I55" s="36">
        <v>-609169.66</v>
      </c>
      <c r="J55">
        <v>0</v>
      </c>
      <c r="K55" t="e">
        <f>_xlfn.XLOOKUP(A55,Working!F:F,Working!F:F)</f>
        <v>#N/A</v>
      </c>
      <c r="L55" t="e">
        <f>_xlfn.XLOOKUP(A55,'GL014'!A:A,'GL014'!A:A)</f>
        <v>#N/A</v>
      </c>
    </row>
    <row r="56" spans="1:12" hidden="1" x14ac:dyDescent="0.25">
      <c r="A56" t="s">
        <v>2378</v>
      </c>
      <c r="B56" t="s">
        <v>2377</v>
      </c>
      <c r="C56" t="s">
        <v>2376</v>
      </c>
      <c r="D56" s="36">
        <v>37058351.479999997</v>
      </c>
      <c r="E56" s="36">
        <v>37058351.479999997</v>
      </c>
      <c r="F56">
        <v>0</v>
      </c>
      <c r="G56">
        <v>0</v>
      </c>
      <c r="H56" s="36">
        <v>-37058351.479999997</v>
      </c>
      <c r="I56" s="36">
        <v>-37058351.479999997</v>
      </c>
      <c r="J56">
        <v>0</v>
      </c>
      <c r="K56" t="e">
        <f>_xlfn.XLOOKUP(A56,Working!F:F,Working!F:F)</f>
        <v>#N/A</v>
      </c>
      <c r="L56" t="e">
        <f>_xlfn.XLOOKUP(A56,'GL014'!A:A,'GL014'!A:A)</f>
        <v>#N/A</v>
      </c>
    </row>
    <row r="57" spans="1:12" hidden="1" x14ac:dyDescent="0.25">
      <c r="A57" t="s">
        <v>2375</v>
      </c>
      <c r="B57" t="s">
        <v>2374</v>
      </c>
      <c r="C57" t="s">
        <v>2373</v>
      </c>
      <c r="D57" s="36">
        <v>186156.11</v>
      </c>
      <c r="E57" s="36">
        <v>186156.11</v>
      </c>
      <c r="F57">
        <v>0</v>
      </c>
      <c r="G57">
        <v>0</v>
      </c>
      <c r="H57" s="36">
        <v>-186156.11</v>
      </c>
      <c r="I57" s="36">
        <v>-186156.11</v>
      </c>
      <c r="J57">
        <v>0</v>
      </c>
      <c r="K57" t="e">
        <f>_xlfn.XLOOKUP(A57,Working!F:F,Working!F:F)</f>
        <v>#N/A</v>
      </c>
      <c r="L57" t="e">
        <f>_xlfn.XLOOKUP(A57,'GL014'!A:A,'GL014'!A:A)</f>
        <v>#N/A</v>
      </c>
    </row>
    <row r="58" spans="1:12" hidden="1" x14ac:dyDescent="0.25">
      <c r="A58" t="s">
        <v>2372</v>
      </c>
      <c r="B58" t="s">
        <v>2371</v>
      </c>
      <c r="C58" t="s">
        <v>2370</v>
      </c>
      <c r="D58" s="36">
        <v>59133.39</v>
      </c>
      <c r="E58" s="36">
        <v>59133.39</v>
      </c>
      <c r="F58">
        <v>0</v>
      </c>
      <c r="G58">
        <v>0</v>
      </c>
      <c r="H58" s="36">
        <v>-59133.39</v>
      </c>
      <c r="I58" s="36">
        <v>-59133.39</v>
      </c>
      <c r="J58">
        <v>0</v>
      </c>
      <c r="K58" t="e">
        <f>_xlfn.XLOOKUP(A58,Working!F:F,Working!F:F)</f>
        <v>#N/A</v>
      </c>
      <c r="L58" t="e">
        <f>_xlfn.XLOOKUP(A58,'GL014'!A:A,'GL014'!A:A)</f>
        <v>#N/A</v>
      </c>
    </row>
    <row r="59" spans="1:12" hidden="1" x14ac:dyDescent="0.25">
      <c r="A59" t="s">
        <v>2369</v>
      </c>
      <c r="B59" t="s">
        <v>2368</v>
      </c>
      <c r="C59" t="s">
        <v>2367</v>
      </c>
      <c r="D59" s="36">
        <v>98246.09</v>
      </c>
      <c r="E59" s="36">
        <v>98246.09</v>
      </c>
      <c r="F59">
        <v>0</v>
      </c>
      <c r="G59">
        <v>0</v>
      </c>
      <c r="H59" s="36">
        <v>-98246.09</v>
      </c>
      <c r="I59" s="36">
        <v>-98246.09</v>
      </c>
      <c r="J59">
        <v>0</v>
      </c>
      <c r="K59" t="e">
        <f>_xlfn.XLOOKUP(A59,Working!F:F,Working!F:F)</f>
        <v>#N/A</v>
      </c>
      <c r="L59" t="e">
        <f>_xlfn.XLOOKUP(A59,'GL014'!A:A,'GL014'!A:A)</f>
        <v>#N/A</v>
      </c>
    </row>
    <row r="60" spans="1:12" hidden="1" x14ac:dyDescent="0.25">
      <c r="A60" t="s">
        <v>2366</v>
      </c>
      <c r="B60" t="s">
        <v>2365</v>
      </c>
      <c r="C60" t="s">
        <v>2364</v>
      </c>
      <c r="D60" s="36">
        <v>135580.49</v>
      </c>
      <c r="E60" s="36">
        <v>135580.49</v>
      </c>
      <c r="F60">
        <v>0</v>
      </c>
      <c r="G60">
        <v>0</v>
      </c>
      <c r="H60" s="36">
        <v>-135580.49</v>
      </c>
      <c r="I60" s="36">
        <v>-135580.49</v>
      </c>
      <c r="J60">
        <v>0</v>
      </c>
      <c r="K60" t="e">
        <f>_xlfn.XLOOKUP(A60,Working!F:F,Working!F:F)</f>
        <v>#N/A</v>
      </c>
      <c r="L60" t="e">
        <f>_xlfn.XLOOKUP(A60,'GL014'!A:A,'GL014'!A:A)</f>
        <v>#N/A</v>
      </c>
    </row>
    <row r="61" spans="1:12" hidden="1" x14ac:dyDescent="0.25">
      <c r="A61" t="s">
        <v>2363</v>
      </c>
      <c r="B61" t="s">
        <v>2362</v>
      </c>
      <c r="C61" t="s">
        <v>2361</v>
      </c>
      <c r="D61" s="36">
        <v>518739.1</v>
      </c>
      <c r="E61" s="36">
        <v>518739.1</v>
      </c>
      <c r="F61">
        <v>0</v>
      </c>
      <c r="G61">
        <v>0</v>
      </c>
      <c r="H61" s="36">
        <v>-518739.1</v>
      </c>
      <c r="I61" s="36">
        <v>-518739.1</v>
      </c>
      <c r="J61">
        <v>0</v>
      </c>
      <c r="K61" t="e">
        <f>_xlfn.XLOOKUP(A61,Working!F:F,Working!F:F)</f>
        <v>#N/A</v>
      </c>
      <c r="L61" t="e">
        <f>_xlfn.XLOOKUP(A61,'GL014'!A:A,'GL014'!A:A)</f>
        <v>#N/A</v>
      </c>
    </row>
    <row r="62" spans="1:12" hidden="1" x14ac:dyDescent="0.25">
      <c r="A62" t="s">
        <v>2360</v>
      </c>
      <c r="B62" t="s">
        <v>2359</v>
      </c>
      <c r="C62" t="s">
        <v>2358</v>
      </c>
      <c r="D62" s="36">
        <v>248305.17</v>
      </c>
      <c r="E62" s="36">
        <v>248305.17</v>
      </c>
      <c r="F62">
        <v>0</v>
      </c>
      <c r="G62">
        <v>0</v>
      </c>
      <c r="H62" s="36">
        <v>-248305.17</v>
      </c>
      <c r="I62" s="36">
        <v>-248305.17</v>
      </c>
      <c r="J62">
        <v>0</v>
      </c>
      <c r="K62" t="e">
        <f>_xlfn.XLOOKUP(A62,Working!F:F,Working!F:F)</f>
        <v>#N/A</v>
      </c>
      <c r="L62" t="e">
        <f>_xlfn.XLOOKUP(A62,'GL014'!A:A,'GL014'!A:A)</f>
        <v>#N/A</v>
      </c>
    </row>
    <row r="63" spans="1:12" hidden="1" x14ac:dyDescent="0.25">
      <c r="A63" t="s">
        <v>2357</v>
      </c>
      <c r="B63" t="s">
        <v>2356</v>
      </c>
      <c r="C63" t="s">
        <v>2355</v>
      </c>
      <c r="D63" s="36">
        <v>100000</v>
      </c>
      <c r="E63" s="36">
        <v>100000</v>
      </c>
      <c r="F63">
        <v>0</v>
      </c>
      <c r="G63">
        <v>0</v>
      </c>
      <c r="H63" s="36">
        <v>-100000</v>
      </c>
      <c r="I63" s="36">
        <v>-100000</v>
      </c>
      <c r="J63">
        <v>0</v>
      </c>
      <c r="K63" t="e">
        <f>_xlfn.XLOOKUP(A63,Working!F:F,Working!F:F)</f>
        <v>#N/A</v>
      </c>
      <c r="L63" t="e">
        <f>_xlfn.XLOOKUP(A63,'GL014'!A:A,'GL014'!A:A)</f>
        <v>#N/A</v>
      </c>
    </row>
    <row r="64" spans="1:12" hidden="1" x14ac:dyDescent="0.25">
      <c r="A64" t="s">
        <v>2354</v>
      </c>
      <c r="B64" t="s">
        <v>2353</v>
      </c>
      <c r="C64" t="s">
        <v>2352</v>
      </c>
      <c r="D64" s="36">
        <v>312368.39</v>
      </c>
      <c r="E64" s="36">
        <v>312368.39</v>
      </c>
      <c r="F64">
        <v>0</v>
      </c>
      <c r="G64">
        <v>0</v>
      </c>
      <c r="H64" s="36">
        <v>-312368.39</v>
      </c>
      <c r="I64" s="36">
        <v>-312368.39</v>
      </c>
      <c r="J64">
        <v>0</v>
      </c>
      <c r="K64" t="e">
        <f>_xlfn.XLOOKUP(A64,Working!F:F,Working!F:F)</f>
        <v>#N/A</v>
      </c>
      <c r="L64" t="e">
        <f>_xlfn.XLOOKUP(A64,'GL014'!A:A,'GL014'!A:A)</f>
        <v>#N/A</v>
      </c>
    </row>
    <row r="65" spans="1:12" hidden="1" x14ac:dyDescent="0.25">
      <c r="A65" t="s">
        <v>2351</v>
      </c>
      <c r="B65" t="s">
        <v>2350</v>
      </c>
      <c r="C65" t="s">
        <v>2349</v>
      </c>
      <c r="D65" s="36">
        <v>58556.45</v>
      </c>
      <c r="E65" s="36">
        <v>58556.45</v>
      </c>
      <c r="F65">
        <v>0</v>
      </c>
      <c r="G65">
        <v>0</v>
      </c>
      <c r="H65" s="36">
        <v>-58556.45</v>
      </c>
      <c r="I65" s="36">
        <v>-58556.45</v>
      </c>
      <c r="J65">
        <v>0</v>
      </c>
      <c r="K65" t="e">
        <f>_xlfn.XLOOKUP(A65,Working!F:F,Working!F:F)</f>
        <v>#N/A</v>
      </c>
      <c r="L65" t="e">
        <f>_xlfn.XLOOKUP(A65,'GL014'!A:A,'GL014'!A:A)</f>
        <v>#N/A</v>
      </c>
    </row>
    <row r="66" spans="1:12" hidden="1" x14ac:dyDescent="0.25">
      <c r="A66" t="s">
        <v>2348</v>
      </c>
      <c r="B66" t="s">
        <v>2347</v>
      </c>
      <c r="C66" t="s">
        <v>2346</v>
      </c>
      <c r="D66" s="36">
        <v>321157.21000000002</v>
      </c>
      <c r="E66" s="36">
        <v>321157.21000000002</v>
      </c>
      <c r="F66">
        <v>0</v>
      </c>
      <c r="G66">
        <v>0</v>
      </c>
      <c r="H66" s="36">
        <v>-321157.21000000002</v>
      </c>
      <c r="I66" s="36">
        <v>-321157.21000000002</v>
      </c>
      <c r="J66">
        <v>0</v>
      </c>
      <c r="K66" t="e">
        <f>_xlfn.XLOOKUP(A66,Working!F:F,Working!F:F)</f>
        <v>#N/A</v>
      </c>
      <c r="L66" t="e">
        <f>_xlfn.XLOOKUP(A66,'GL014'!A:A,'GL014'!A:A)</f>
        <v>#N/A</v>
      </c>
    </row>
    <row r="67" spans="1:12" hidden="1" x14ac:dyDescent="0.25">
      <c r="A67" t="s">
        <v>2345</v>
      </c>
      <c r="B67" t="s">
        <v>2344</v>
      </c>
      <c r="C67" t="s">
        <v>2343</v>
      </c>
      <c r="D67" s="36">
        <v>299829.40000000002</v>
      </c>
      <c r="E67" s="36">
        <v>299829.40000000002</v>
      </c>
      <c r="F67">
        <v>0</v>
      </c>
      <c r="G67">
        <v>0</v>
      </c>
      <c r="H67" s="36">
        <v>-299829.40000000002</v>
      </c>
      <c r="I67" s="36">
        <v>-299829.40000000002</v>
      </c>
      <c r="J67">
        <v>0</v>
      </c>
      <c r="K67" t="e">
        <f>_xlfn.XLOOKUP(A67,Working!F:F,Working!F:F)</f>
        <v>#N/A</v>
      </c>
      <c r="L67" t="e">
        <f>_xlfn.XLOOKUP(A67,'GL014'!A:A,'GL014'!A:A)</f>
        <v>#N/A</v>
      </c>
    </row>
    <row r="68" spans="1:12" hidden="1" x14ac:dyDescent="0.25">
      <c r="A68" t="s">
        <v>2342</v>
      </c>
      <c r="B68" t="s">
        <v>2341</v>
      </c>
      <c r="C68" t="s">
        <v>2340</v>
      </c>
      <c r="D68" s="36">
        <v>232747.85</v>
      </c>
      <c r="E68" s="36">
        <v>232747.85</v>
      </c>
      <c r="F68">
        <v>0</v>
      </c>
      <c r="G68">
        <v>0</v>
      </c>
      <c r="H68" s="36">
        <v>-232747.85</v>
      </c>
      <c r="I68" s="36">
        <v>-232747.85</v>
      </c>
      <c r="J68">
        <v>0</v>
      </c>
      <c r="K68" t="e">
        <f>_xlfn.XLOOKUP(A68,Working!F:F,Working!F:F)</f>
        <v>#N/A</v>
      </c>
      <c r="L68" t="e">
        <f>_xlfn.XLOOKUP(A68,'GL014'!A:A,'GL014'!A:A)</f>
        <v>#N/A</v>
      </c>
    </row>
    <row r="69" spans="1:12" hidden="1" x14ac:dyDescent="0.25">
      <c r="A69" t="s">
        <v>2339</v>
      </c>
      <c r="B69" t="s">
        <v>2338</v>
      </c>
      <c r="C69" t="s">
        <v>2337</v>
      </c>
      <c r="D69" s="36">
        <v>1547447.68</v>
      </c>
      <c r="E69" s="36">
        <v>1547447.68</v>
      </c>
      <c r="F69">
        <v>0</v>
      </c>
      <c r="G69">
        <v>0</v>
      </c>
      <c r="H69" s="36">
        <v>-1547447.68</v>
      </c>
      <c r="I69" s="36">
        <v>-1547447.68</v>
      </c>
      <c r="J69">
        <v>0</v>
      </c>
      <c r="K69" t="e">
        <f>_xlfn.XLOOKUP(A69,Working!F:F,Working!F:F)</f>
        <v>#N/A</v>
      </c>
      <c r="L69" t="e">
        <f>_xlfn.XLOOKUP(A69,'GL014'!A:A,'GL014'!A:A)</f>
        <v>#N/A</v>
      </c>
    </row>
    <row r="70" spans="1:12" hidden="1" x14ac:dyDescent="0.25">
      <c r="A70" t="s">
        <v>2336</v>
      </c>
      <c r="B70" t="s">
        <v>2335</v>
      </c>
      <c r="C70" t="s">
        <v>2334</v>
      </c>
      <c r="D70" s="36">
        <v>54272.36</v>
      </c>
      <c r="E70" s="36">
        <v>54272.36</v>
      </c>
      <c r="F70">
        <v>0</v>
      </c>
      <c r="G70">
        <v>0</v>
      </c>
      <c r="H70" s="36">
        <v>-54272.36</v>
      </c>
      <c r="I70" s="36">
        <v>-54272.36</v>
      </c>
      <c r="J70">
        <v>0</v>
      </c>
      <c r="K70" t="e">
        <f>_xlfn.XLOOKUP(A70,Working!F:F,Working!F:F)</f>
        <v>#N/A</v>
      </c>
      <c r="L70" t="e">
        <f>_xlfn.XLOOKUP(A70,'GL014'!A:A,'GL014'!A:A)</f>
        <v>#N/A</v>
      </c>
    </row>
    <row r="71" spans="1:12" hidden="1" x14ac:dyDescent="0.25">
      <c r="A71" t="s">
        <v>2333</v>
      </c>
      <c r="B71" t="s">
        <v>2332</v>
      </c>
      <c r="C71" t="s">
        <v>2331</v>
      </c>
      <c r="D71" s="36">
        <v>87286.87</v>
      </c>
      <c r="E71" s="36">
        <v>87286.87</v>
      </c>
      <c r="F71">
        <v>0</v>
      </c>
      <c r="G71">
        <v>0</v>
      </c>
      <c r="H71" s="36">
        <v>-87286.87</v>
      </c>
      <c r="I71" s="36">
        <v>-87286.87</v>
      </c>
      <c r="J71">
        <v>0</v>
      </c>
      <c r="K71" t="e">
        <f>_xlfn.XLOOKUP(A71,Working!F:F,Working!F:F)</f>
        <v>#N/A</v>
      </c>
      <c r="L71" t="e">
        <f>_xlfn.XLOOKUP(A71,'GL014'!A:A,'GL014'!A:A)</f>
        <v>#N/A</v>
      </c>
    </row>
    <row r="72" spans="1:12" hidden="1" x14ac:dyDescent="0.25">
      <c r="A72" t="s">
        <v>2330</v>
      </c>
      <c r="B72" t="s">
        <v>2329</v>
      </c>
      <c r="C72" t="s">
        <v>2328</v>
      </c>
      <c r="D72" s="36">
        <v>3695694.45</v>
      </c>
      <c r="E72" s="36">
        <v>3695694.45</v>
      </c>
      <c r="F72">
        <v>0</v>
      </c>
      <c r="G72">
        <v>0</v>
      </c>
      <c r="H72" s="36">
        <v>-3695694.45</v>
      </c>
      <c r="I72" s="36">
        <v>-3695694.45</v>
      </c>
      <c r="J72">
        <v>0</v>
      </c>
      <c r="K72" t="e">
        <f>_xlfn.XLOOKUP(A72,Working!F:F,Working!F:F)</f>
        <v>#N/A</v>
      </c>
      <c r="L72" t="e">
        <f>_xlfn.XLOOKUP(A72,'GL014'!A:A,'GL014'!A:A)</f>
        <v>#N/A</v>
      </c>
    </row>
    <row r="73" spans="1:12" hidden="1" x14ac:dyDescent="0.25">
      <c r="A73" t="s">
        <v>2327</v>
      </c>
      <c r="B73" t="s">
        <v>2326</v>
      </c>
      <c r="C73" t="s">
        <v>2325</v>
      </c>
      <c r="D73" s="36">
        <v>245145.53</v>
      </c>
      <c r="E73" s="36">
        <v>245145.53</v>
      </c>
      <c r="F73">
        <v>0</v>
      </c>
      <c r="G73">
        <v>0</v>
      </c>
      <c r="H73" s="36">
        <v>-245145.53</v>
      </c>
      <c r="I73" s="36">
        <v>-245145.53</v>
      </c>
      <c r="J73">
        <v>0</v>
      </c>
      <c r="K73" t="e">
        <f>_xlfn.XLOOKUP(A73,Working!F:F,Working!F:F)</f>
        <v>#N/A</v>
      </c>
      <c r="L73" t="e">
        <f>_xlfn.XLOOKUP(A73,'GL014'!A:A,'GL014'!A:A)</f>
        <v>#N/A</v>
      </c>
    </row>
    <row r="74" spans="1:12" hidden="1" x14ac:dyDescent="0.25">
      <c r="A74" t="s">
        <v>2324</v>
      </c>
      <c r="B74" t="s">
        <v>2323</v>
      </c>
      <c r="C74" t="s">
        <v>2322</v>
      </c>
      <c r="D74" s="36">
        <v>118642</v>
      </c>
      <c r="E74" s="36">
        <v>118642</v>
      </c>
      <c r="F74">
        <v>0</v>
      </c>
      <c r="G74">
        <v>0</v>
      </c>
      <c r="H74" s="36">
        <v>-118642</v>
      </c>
      <c r="I74" s="36">
        <v>-118642</v>
      </c>
      <c r="J74">
        <v>0</v>
      </c>
      <c r="K74" t="e">
        <f>_xlfn.XLOOKUP(A74,Working!F:F,Working!F:F)</f>
        <v>#N/A</v>
      </c>
      <c r="L74" t="e">
        <f>_xlfn.XLOOKUP(A74,'GL014'!A:A,'GL014'!A:A)</f>
        <v>#N/A</v>
      </c>
    </row>
    <row r="75" spans="1:12" hidden="1" x14ac:dyDescent="0.25">
      <c r="A75" t="s">
        <v>2321</v>
      </c>
      <c r="B75" t="s">
        <v>2320</v>
      </c>
      <c r="C75" t="s">
        <v>2319</v>
      </c>
      <c r="D75" s="36">
        <v>403590.13</v>
      </c>
      <c r="E75" s="36">
        <v>403590.13</v>
      </c>
      <c r="F75">
        <v>0</v>
      </c>
      <c r="G75">
        <v>0</v>
      </c>
      <c r="H75" s="36">
        <v>-403590.13</v>
      </c>
      <c r="I75" s="36">
        <v>-403590.13</v>
      </c>
      <c r="J75">
        <v>0</v>
      </c>
      <c r="K75" t="e">
        <f>_xlfn.XLOOKUP(A75,Working!F:F,Working!F:F)</f>
        <v>#N/A</v>
      </c>
      <c r="L75" t="e">
        <f>_xlfn.XLOOKUP(A75,'GL014'!A:A,'GL014'!A:A)</f>
        <v>#N/A</v>
      </c>
    </row>
    <row r="76" spans="1:12" hidden="1" x14ac:dyDescent="0.25">
      <c r="A76" t="s">
        <v>2318</v>
      </c>
      <c r="B76" t="s">
        <v>2317</v>
      </c>
      <c r="C76" t="s">
        <v>2316</v>
      </c>
      <c r="D76" s="36">
        <v>68825.58</v>
      </c>
      <c r="E76" s="36">
        <v>68825.58</v>
      </c>
      <c r="F76">
        <v>0</v>
      </c>
      <c r="G76">
        <v>0</v>
      </c>
      <c r="H76" s="36">
        <v>-68825.58</v>
      </c>
      <c r="I76" s="36">
        <v>-68825.58</v>
      </c>
      <c r="J76">
        <v>0</v>
      </c>
      <c r="K76" t="e">
        <f>_xlfn.XLOOKUP(A76,Working!F:F,Working!F:F)</f>
        <v>#N/A</v>
      </c>
      <c r="L76" t="e">
        <f>_xlfn.XLOOKUP(A76,'GL014'!A:A,'GL014'!A:A)</f>
        <v>#N/A</v>
      </c>
    </row>
    <row r="77" spans="1:12" hidden="1" x14ac:dyDescent="0.25">
      <c r="A77" t="s">
        <v>2315</v>
      </c>
      <c r="B77" t="s">
        <v>2314</v>
      </c>
      <c r="C77" t="s">
        <v>2313</v>
      </c>
      <c r="D77" s="36">
        <v>466500</v>
      </c>
      <c r="E77" s="36">
        <v>466500</v>
      </c>
      <c r="F77">
        <v>0</v>
      </c>
      <c r="G77">
        <v>0</v>
      </c>
      <c r="H77" s="36">
        <v>-466500</v>
      </c>
      <c r="I77" s="36">
        <v>-466500</v>
      </c>
      <c r="J77">
        <v>0</v>
      </c>
      <c r="K77" t="e">
        <f>_xlfn.XLOOKUP(A77,Working!F:F,Working!F:F)</f>
        <v>#N/A</v>
      </c>
      <c r="L77" t="e">
        <f>_xlfn.XLOOKUP(A77,'GL014'!A:A,'GL014'!A:A)</f>
        <v>#N/A</v>
      </c>
    </row>
    <row r="78" spans="1:12" hidden="1" x14ac:dyDescent="0.25">
      <c r="A78" t="s">
        <v>2312</v>
      </c>
      <c r="B78" t="s">
        <v>2311</v>
      </c>
      <c r="C78" t="s">
        <v>2310</v>
      </c>
      <c r="D78" s="36">
        <v>462865.8</v>
      </c>
      <c r="E78" s="36">
        <v>462865.8</v>
      </c>
      <c r="F78">
        <v>0</v>
      </c>
      <c r="G78">
        <v>0</v>
      </c>
      <c r="H78" s="36">
        <v>-462865.8</v>
      </c>
      <c r="I78" s="36">
        <v>-462865.8</v>
      </c>
      <c r="J78">
        <v>0</v>
      </c>
      <c r="K78" t="e">
        <f>_xlfn.XLOOKUP(A78,Working!F:F,Working!F:F)</f>
        <v>#N/A</v>
      </c>
      <c r="L78" t="e">
        <f>_xlfn.XLOOKUP(A78,'GL014'!A:A,'GL014'!A:A)</f>
        <v>#N/A</v>
      </c>
    </row>
    <row r="79" spans="1:12" hidden="1" x14ac:dyDescent="0.25">
      <c r="A79" t="s">
        <v>2309</v>
      </c>
      <c r="B79" t="s">
        <v>2308</v>
      </c>
      <c r="C79" t="s">
        <v>2307</v>
      </c>
      <c r="D79" s="36">
        <v>1253102.99</v>
      </c>
      <c r="E79" s="36">
        <v>1253102.99</v>
      </c>
      <c r="F79">
        <v>0</v>
      </c>
      <c r="G79">
        <v>0</v>
      </c>
      <c r="H79" s="36">
        <v>-1253102.99</v>
      </c>
      <c r="I79" s="36">
        <v>-1253102.99</v>
      </c>
      <c r="J79">
        <v>0</v>
      </c>
      <c r="K79" t="e">
        <f>_xlfn.XLOOKUP(A79,Working!F:F,Working!F:F)</f>
        <v>#N/A</v>
      </c>
      <c r="L79" t="e">
        <f>_xlfn.XLOOKUP(A79,'GL014'!A:A,'GL014'!A:A)</f>
        <v>#N/A</v>
      </c>
    </row>
    <row r="80" spans="1:12" hidden="1" x14ac:dyDescent="0.25">
      <c r="A80" t="s">
        <v>2306</v>
      </c>
      <c r="B80" t="s">
        <v>2305</v>
      </c>
      <c r="C80" t="s">
        <v>2304</v>
      </c>
      <c r="D80" s="36">
        <v>582010.06000000006</v>
      </c>
      <c r="E80" s="36">
        <v>582010.06000000006</v>
      </c>
      <c r="F80">
        <v>0</v>
      </c>
      <c r="G80">
        <v>0</v>
      </c>
      <c r="H80" s="36">
        <v>-582010.06000000006</v>
      </c>
      <c r="I80" s="36">
        <v>-582010.06000000006</v>
      </c>
      <c r="J80">
        <v>0</v>
      </c>
      <c r="K80" t="e">
        <f>_xlfn.XLOOKUP(A80,Working!F:F,Working!F:F)</f>
        <v>#N/A</v>
      </c>
      <c r="L80" t="e">
        <f>_xlfn.XLOOKUP(A80,'GL014'!A:A,'GL014'!A:A)</f>
        <v>#N/A</v>
      </c>
    </row>
    <row r="81" spans="1:12" hidden="1" x14ac:dyDescent="0.25">
      <c r="A81" t="s">
        <v>2303</v>
      </c>
      <c r="B81" t="s">
        <v>2302</v>
      </c>
      <c r="C81" t="s">
        <v>2301</v>
      </c>
      <c r="D81" s="36">
        <v>790876.8</v>
      </c>
      <c r="E81" s="36">
        <v>790876.8</v>
      </c>
      <c r="F81">
        <v>0</v>
      </c>
      <c r="G81">
        <v>0</v>
      </c>
      <c r="H81" s="36">
        <v>-790876.8</v>
      </c>
      <c r="I81" s="36">
        <v>-790876.8</v>
      </c>
      <c r="J81">
        <v>0</v>
      </c>
      <c r="K81" t="e">
        <f>_xlfn.XLOOKUP(A81,Working!F:F,Working!F:F)</f>
        <v>#N/A</v>
      </c>
      <c r="L81" t="e">
        <f>_xlfn.XLOOKUP(A81,'GL014'!A:A,'GL014'!A:A)</f>
        <v>#N/A</v>
      </c>
    </row>
    <row r="82" spans="1:12" hidden="1" x14ac:dyDescent="0.25">
      <c r="A82" t="s">
        <v>2300</v>
      </c>
      <c r="B82" t="s">
        <v>2299</v>
      </c>
      <c r="C82" t="s">
        <v>2298</v>
      </c>
      <c r="D82" s="36">
        <v>152353.94</v>
      </c>
      <c r="E82" s="36">
        <v>152353.94</v>
      </c>
      <c r="F82">
        <v>0</v>
      </c>
      <c r="G82">
        <v>0</v>
      </c>
      <c r="H82" s="36">
        <v>-152353.94</v>
      </c>
      <c r="I82" s="36">
        <v>-152353.94</v>
      </c>
      <c r="J82">
        <v>0</v>
      </c>
      <c r="K82" t="e">
        <f>_xlfn.XLOOKUP(A82,Working!F:F,Working!F:F)</f>
        <v>#N/A</v>
      </c>
      <c r="L82" t="e">
        <f>_xlfn.XLOOKUP(A82,'GL014'!A:A,'GL014'!A:A)</f>
        <v>#N/A</v>
      </c>
    </row>
    <row r="83" spans="1:12" hidden="1" x14ac:dyDescent="0.25">
      <c r="A83" t="s">
        <v>2297</v>
      </c>
      <c r="B83" t="s">
        <v>2296</v>
      </c>
      <c r="C83" t="s">
        <v>2295</v>
      </c>
      <c r="D83" s="36">
        <v>680435.39</v>
      </c>
      <c r="E83" s="36">
        <v>680435.39</v>
      </c>
      <c r="F83">
        <v>0</v>
      </c>
      <c r="G83">
        <v>0</v>
      </c>
      <c r="H83" s="36">
        <v>-680435.39</v>
      </c>
      <c r="I83" s="36">
        <v>-680435.39</v>
      </c>
      <c r="J83">
        <v>0</v>
      </c>
      <c r="K83" t="e">
        <f>_xlfn.XLOOKUP(A83,Working!F:F,Working!F:F)</f>
        <v>#N/A</v>
      </c>
      <c r="L83" t="e">
        <f>_xlfn.XLOOKUP(A83,'GL014'!A:A,'GL014'!A:A)</f>
        <v>#N/A</v>
      </c>
    </row>
    <row r="84" spans="1:12" hidden="1" x14ac:dyDescent="0.25">
      <c r="A84" t="s">
        <v>2294</v>
      </c>
      <c r="B84" t="s">
        <v>2293</v>
      </c>
      <c r="C84" t="s">
        <v>2292</v>
      </c>
      <c r="D84" s="36">
        <v>798709.14</v>
      </c>
      <c r="E84" s="36">
        <v>798709.14</v>
      </c>
      <c r="F84">
        <v>0</v>
      </c>
      <c r="G84">
        <v>0</v>
      </c>
      <c r="H84" s="36">
        <v>-798709.14</v>
      </c>
      <c r="I84" s="36">
        <v>-798709.14</v>
      </c>
      <c r="J84">
        <v>0</v>
      </c>
      <c r="K84" t="e">
        <f>_xlfn.XLOOKUP(A84,Working!F:F,Working!F:F)</f>
        <v>#N/A</v>
      </c>
      <c r="L84" t="e">
        <f>_xlfn.XLOOKUP(A84,'GL014'!A:A,'GL014'!A:A)</f>
        <v>#N/A</v>
      </c>
    </row>
    <row r="85" spans="1:12" hidden="1" x14ac:dyDescent="0.25">
      <c r="A85" t="s">
        <v>2291</v>
      </c>
      <c r="B85" t="s">
        <v>2290</v>
      </c>
      <c r="C85" t="s">
        <v>2289</v>
      </c>
      <c r="D85" s="36">
        <v>1321832.01</v>
      </c>
      <c r="E85" s="36">
        <v>1321832.01</v>
      </c>
      <c r="F85">
        <v>0</v>
      </c>
      <c r="G85">
        <v>0</v>
      </c>
      <c r="H85" s="36">
        <v>-1321832.01</v>
      </c>
      <c r="I85" s="36">
        <v>-1321832.01</v>
      </c>
      <c r="J85">
        <v>0</v>
      </c>
      <c r="K85" t="e">
        <f>_xlfn.XLOOKUP(A85,Working!F:F,Working!F:F)</f>
        <v>#N/A</v>
      </c>
      <c r="L85" t="e">
        <f>_xlfn.XLOOKUP(A85,'GL014'!A:A,'GL014'!A:A)</f>
        <v>#N/A</v>
      </c>
    </row>
    <row r="86" spans="1:12" hidden="1" x14ac:dyDescent="0.25">
      <c r="A86" t="s">
        <v>2288</v>
      </c>
      <c r="B86" t="s">
        <v>2287</v>
      </c>
      <c r="C86" t="s">
        <v>2286</v>
      </c>
      <c r="D86" s="36">
        <v>22269847.850000001</v>
      </c>
      <c r="E86" s="36">
        <v>22269847.850000001</v>
      </c>
      <c r="F86">
        <v>0</v>
      </c>
      <c r="G86">
        <v>0</v>
      </c>
      <c r="H86" s="36">
        <v>-22269847.850000001</v>
      </c>
      <c r="I86" s="36">
        <v>-22269847.850000001</v>
      </c>
      <c r="J86">
        <v>0</v>
      </c>
      <c r="K86" t="e">
        <f>_xlfn.XLOOKUP(A86,Working!F:F,Working!F:F)</f>
        <v>#N/A</v>
      </c>
      <c r="L86" t="e">
        <f>_xlfn.XLOOKUP(A86,'GL014'!A:A,'GL014'!A:A)</f>
        <v>#N/A</v>
      </c>
    </row>
    <row r="87" spans="1:12" hidden="1" x14ac:dyDescent="0.25">
      <c r="A87" t="s">
        <v>2285</v>
      </c>
      <c r="B87" t="s">
        <v>2284</v>
      </c>
      <c r="C87" t="s">
        <v>2283</v>
      </c>
      <c r="D87" s="36">
        <v>1110353.31</v>
      </c>
      <c r="E87" s="36">
        <v>1110353.31</v>
      </c>
      <c r="F87">
        <v>0</v>
      </c>
      <c r="G87">
        <v>0</v>
      </c>
      <c r="H87" s="36">
        <v>-1110353.31</v>
      </c>
      <c r="I87" s="36">
        <v>-1110353.31</v>
      </c>
      <c r="J87">
        <v>0</v>
      </c>
      <c r="K87" t="e">
        <f>_xlfn.XLOOKUP(A87,Working!F:F,Working!F:F)</f>
        <v>#N/A</v>
      </c>
      <c r="L87" t="e">
        <f>_xlfn.XLOOKUP(A87,'GL014'!A:A,'GL014'!A:A)</f>
        <v>#N/A</v>
      </c>
    </row>
    <row r="88" spans="1:12" hidden="1" x14ac:dyDescent="0.25">
      <c r="A88" t="s">
        <v>2282</v>
      </c>
      <c r="B88" t="s">
        <v>2281</v>
      </c>
      <c r="C88" t="s">
        <v>2280</v>
      </c>
      <c r="D88" s="36">
        <v>3799435.95</v>
      </c>
      <c r="E88" s="36">
        <v>3799435.95</v>
      </c>
      <c r="F88">
        <v>0</v>
      </c>
      <c r="G88">
        <v>0</v>
      </c>
      <c r="H88" s="36">
        <v>-3799435.95</v>
      </c>
      <c r="I88" s="36">
        <v>-3799435.95</v>
      </c>
      <c r="J88">
        <v>0</v>
      </c>
      <c r="K88" t="e">
        <f>_xlfn.XLOOKUP(A88,Working!F:F,Working!F:F)</f>
        <v>#N/A</v>
      </c>
      <c r="L88" t="e">
        <f>_xlfn.XLOOKUP(A88,'GL014'!A:A,'GL014'!A:A)</f>
        <v>#N/A</v>
      </c>
    </row>
    <row r="89" spans="1:12" hidden="1" x14ac:dyDescent="0.25">
      <c r="A89" t="s">
        <v>2279</v>
      </c>
      <c r="B89" t="s">
        <v>2278</v>
      </c>
      <c r="C89" t="s">
        <v>2277</v>
      </c>
      <c r="D89" s="36">
        <v>2542741.2400000002</v>
      </c>
      <c r="E89" s="36">
        <v>2542741.2400000002</v>
      </c>
      <c r="F89">
        <v>0</v>
      </c>
      <c r="G89">
        <v>0</v>
      </c>
      <c r="H89" s="36">
        <v>-2542741.2400000002</v>
      </c>
      <c r="I89" s="36">
        <v>-2542741.2400000002</v>
      </c>
      <c r="J89">
        <v>0</v>
      </c>
      <c r="K89" t="e">
        <f>_xlfn.XLOOKUP(A89,Working!F:F,Working!F:F)</f>
        <v>#N/A</v>
      </c>
      <c r="L89" t="e">
        <f>_xlfn.XLOOKUP(A89,'GL014'!A:A,'GL014'!A:A)</f>
        <v>#N/A</v>
      </c>
    </row>
    <row r="90" spans="1:12" hidden="1" x14ac:dyDescent="0.25">
      <c r="A90" t="s">
        <v>2276</v>
      </c>
      <c r="B90" t="s">
        <v>2275</v>
      </c>
      <c r="C90" t="s">
        <v>2274</v>
      </c>
      <c r="D90" s="36">
        <v>215607.45</v>
      </c>
      <c r="E90" s="36">
        <v>215607.45</v>
      </c>
      <c r="F90">
        <v>0</v>
      </c>
      <c r="G90">
        <v>0</v>
      </c>
      <c r="H90" s="36">
        <v>-215607.45</v>
      </c>
      <c r="I90" s="36">
        <v>-215607.45</v>
      </c>
      <c r="J90">
        <v>0</v>
      </c>
      <c r="K90" t="e">
        <f>_xlfn.XLOOKUP(A90,Working!F:F,Working!F:F)</f>
        <v>#N/A</v>
      </c>
      <c r="L90" t="e">
        <f>_xlfn.XLOOKUP(A90,'GL014'!A:A,'GL014'!A:A)</f>
        <v>#N/A</v>
      </c>
    </row>
    <row r="91" spans="1:12" hidden="1" x14ac:dyDescent="0.25">
      <c r="A91" t="s">
        <v>2273</v>
      </c>
      <c r="B91" t="s">
        <v>2272</v>
      </c>
      <c r="C91" t="s">
        <v>2269</v>
      </c>
      <c r="D91" s="36">
        <v>146942.59</v>
      </c>
      <c r="E91" s="36">
        <v>146942.59</v>
      </c>
      <c r="F91">
        <v>0</v>
      </c>
      <c r="G91">
        <v>0</v>
      </c>
      <c r="H91" s="36">
        <v>-146942.59</v>
      </c>
      <c r="I91" s="36">
        <v>-146942.59</v>
      </c>
      <c r="J91">
        <v>0</v>
      </c>
      <c r="K91" t="e">
        <f>_xlfn.XLOOKUP(A91,Working!F:F,Working!F:F)</f>
        <v>#N/A</v>
      </c>
      <c r="L91" t="e">
        <f>_xlfn.XLOOKUP(A91,'GL014'!A:A,'GL014'!A:A)</f>
        <v>#N/A</v>
      </c>
    </row>
    <row r="92" spans="1:12" hidden="1" x14ac:dyDescent="0.25">
      <c r="A92" t="s">
        <v>2271</v>
      </c>
      <c r="B92" t="s">
        <v>2270</v>
      </c>
      <c r="C92" t="s">
        <v>2269</v>
      </c>
      <c r="D92" s="36">
        <v>89811.08</v>
      </c>
      <c r="E92" s="36">
        <v>89811.08</v>
      </c>
      <c r="F92">
        <v>0</v>
      </c>
      <c r="G92">
        <v>0</v>
      </c>
      <c r="H92" s="36">
        <v>-89811.08</v>
      </c>
      <c r="I92" s="36">
        <v>-89811.08</v>
      </c>
      <c r="J92">
        <v>0</v>
      </c>
      <c r="K92" t="e">
        <f>_xlfn.XLOOKUP(A92,Working!F:F,Working!F:F)</f>
        <v>#N/A</v>
      </c>
      <c r="L92" t="e">
        <f>_xlfn.XLOOKUP(A92,'GL014'!A:A,'GL014'!A:A)</f>
        <v>#N/A</v>
      </c>
    </row>
    <row r="93" spans="1:12" hidden="1" x14ac:dyDescent="0.25">
      <c r="A93" t="s">
        <v>2268</v>
      </c>
      <c r="B93" t="s">
        <v>2267</v>
      </c>
      <c r="C93" t="s">
        <v>2266</v>
      </c>
      <c r="D93" s="36">
        <v>57763.6</v>
      </c>
      <c r="E93" s="36">
        <v>57763.6</v>
      </c>
      <c r="F93">
        <v>0</v>
      </c>
      <c r="G93">
        <v>0</v>
      </c>
      <c r="H93" s="36">
        <v>-57763.6</v>
      </c>
      <c r="I93" s="36">
        <v>-57763.6</v>
      </c>
      <c r="J93">
        <v>0</v>
      </c>
      <c r="K93" t="e">
        <f>_xlfn.XLOOKUP(A93,Working!F:F,Working!F:F)</f>
        <v>#N/A</v>
      </c>
      <c r="L93" t="e">
        <f>_xlfn.XLOOKUP(A93,'GL014'!A:A,'GL014'!A:A)</f>
        <v>#N/A</v>
      </c>
    </row>
    <row r="94" spans="1:12" hidden="1" x14ac:dyDescent="0.25">
      <c r="A94" t="s">
        <v>2265</v>
      </c>
      <c r="B94" t="s">
        <v>2264</v>
      </c>
      <c r="C94" t="s">
        <v>2263</v>
      </c>
      <c r="D94" s="36">
        <v>1677011.82</v>
      </c>
      <c r="E94" s="36">
        <v>1677011.82</v>
      </c>
      <c r="F94">
        <v>0</v>
      </c>
      <c r="G94">
        <v>0</v>
      </c>
      <c r="H94" s="36">
        <v>-1677011.82</v>
      </c>
      <c r="I94" s="36">
        <v>-1677011.82</v>
      </c>
      <c r="J94">
        <v>0</v>
      </c>
      <c r="K94" t="e">
        <f>_xlfn.XLOOKUP(A94,Working!F:F,Working!F:F)</f>
        <v>#N/A</v>
      </c>
      <c r="L94" t="e">
        <f>_xlfn.XLOOKUP(A94,'GL014'!A:A,'GL014'!A:A)</f>
        <v>#N/A</v>
      </c>
    </row>
    <row r="95" spans="1:12" hidden="1" x14ac:dyDescent="0.25">
      <c r="A95" t="s">
        <v>2262</v>
      </c>
      <c r="B95" t="s">
        <v>2261</v>
      </c>
      <c r="C95" t="s">
        <v>2260</v>
      </c>
      <c r="D95" s="36">
        <v>1744321.73</v>
      </c>
      <c r="E95" s="36">
        <v>1744321.73</v>
      </c>
      <c r="F95">
        <v>0</v>
      </c>
      <c r="G95">
        <v>0</v>
      </c>
      <c r="H95" s="36">
        <v>-1744321.73</v>
      </c>
      <c r="I95" s="36">
        <v>-1744321.73</v>
      </c>
      <c r="J95">
        <v>0</v>
      </c>
      <c r="K95" t="e">
        <f>_xlfn.XLOOKUP(A95,Working!F:F,Working!F:F)</f>
        <v>#N/A</v>
      </c>
      <c r="L95" t="e">
        <f>_xlfn.XLOOKUP(A95,'GL014'!A:A,'GL014'!A:A)</f>
        <v>#N/A</v>
      </c>
    </row>
    <row r="96" spans="1:12" hidden="1" x14ac:dyDescent="0.25">
      <c r="A96" t="s">
        <v>2259</v>
      </c>
      <c r="B96" t="s">
        <v>2258</v>
      </c>
      <c r="C96" t="s">
        <v>2257</v>
      </c>
      <c r="D96" s="36">
        <v>2298323.25</v>
      </c>
      <c r="E96" s="36">
        <v>2298323.25</v>
      </c>
      <c r="F96">
        <v>0</v>
      </c>
      <c r="G96">
        <v>0</v>
      </c>
      <c r="H96" s="36">
        <v>-2298323.25</v>
      </c>
      <c r="I96" s="36">
        <v>-2298323.25</v>
      </c>
      <c r="J96">
        <v>0</v>
      </c>
      <c r="K96" t="e">
        <f>_xlfn.XLOOKUP(A96,Working!F:F,Working!F:F)</f>
        <v>#N/A</v>
      </c>
      <c r="L96" t="e">
        <f>_xlfn.XLOOKUP(A96,'GL014'!A:A,'GL014'!A:A)</f>
        <v>#N/A</v>
      </c>
    </row>
    <row r="97" spans="1:12" x14ac:dyDescent="0.25">
      <c r="A97" t="s">
        <v>43</v>
      </c>
      <c r="B97" t="s">
        <v>1036</v>
      </c>
      <c r="C97" t="s">
        <v>2256</v>
      </c>
      <c r="D97" s="43">
        <v>385000</v>
      </c>
      <c r="E97" s="43">
        <v>266123.65999999997</v>
      </c>
      <c r="F97" s="43">
        <v>73671.399999999994</v>
      </c>
      <c r="G97" s="43">
        <v>45204.94</v>
      </c>
      <c r="H97" s="43">
        <v>-385000</v>
      </c>
      <c r="I97" s="43">
        <v>-263678.99</v>
      </c>
      <c r="J97" s="43">
        <v>-121321.01</v>
      </c>
      <c r="K97" t="str">
        <f>_xlfn.XLOOKUP(A97,Working!F:F,Working!F:F)</f>
        <v>7468C</v>
      </c>
      <c r="L97" t="str">
        <f>_xlfn.XLOOKUP(A97,'GL014'!A:A,'GL014'!A:A)</f>
        <v>7468C</v>
      </c>
    </row>
    <row r="98" spans="1:12" hidden="1" x14ac:dyDescent="0.25">
      <c r="A98" t="s">
        <v>2255</v>
      </c>
      <c r="B98" t="s">
        <v>2254</v>
      </c>
      <c r="C98" t="s">
        <v>1216</v>
      </c>
      <c r="D98" s="36">
        <v>349799.89</v>
      </c>
      <c r="E98" s="36">
        <v>349799.89</v>
      </c>
      <c r="F98">
        <v>0</v>
      </c>
      <c r="G98">
        <v>0</v>
      </c>
      <c r="H98" s="36">
        <v>-349799.89</v>
      </c>
      <c r="I98" s="36">
        <v>-349799.89</v>
      </c>
      <c r="J98">
        <v>0</v>
      </c>
      <c r="K98" t="e">
        <f>_xlfn.XLOOKUP(A98,Working!F:F,Working!F:F)</f>
        <v>#N/A</v>
      </c>
      <c r="L98" t="e">
        <f>_xlfn.XLOOKUP(A98,'GL014'!A:A,'GL014'!A:A)</f>
        <v>#N/A</v>
      </c>
    </row>
    <row r="99" spans="1:12" hidden="1" x14ac:dyDescent="0.25">
      <c r="A99" t="s">
        <v>2253</v>
      </c>
      <c r="B99" t="s">
        <v>2252</v>
      </c>
      <c r="C99" t="s">
        <v>2251</v>
      </c>
      <c r="D99" s="36">
        <v>283563.90000000002</v>
      </c>
      <c r="E99" s="36">
        <v>283563.90000000002</v>
      </c>
      <c r="F99">
        <v>0</v>
      </c>
      <c r="G99">
        <v>0</v>
      </c>
      <c r="H99" s="36">
        <v>-283563.90000000002</v>
      </c>
      <c r="I99" s="36">
        <v>-283563.90000000002</v>
      </c>
      <c r="J99">
        <v>0</v>
      </c>
      <c r="K99" t="e">
        <f>_xlfn.XLOOKUP(A99,Working!F:F,Working!F:F)</f>
        <v>#N/A</v>
      </c>
      <c r="L99" t="e">
        <f>_xlfn.XLOOKUP(A99,'GL014'!A:A,'GL014'!A:A)</f>
        <v>#N/A</v>
      </c>
    </row>
    <row r="100" spans="1:12" hidden="1" x14ac:dyDescent="0.25">
      <c r="A100" t="s">
        <v>2250</v>
      </c>
      <c r="B100" t="s">
        <v>2249</v>
      </c>
      <c r="C100" t="s">
        <v>2248</v>
      </c>
      <c r="D100" s="36">
        <v>1212145.8799999999</v>
      </c>
      <c r="E100" s="36">
        <v>1212145.8799999999</v>
      </c>
      <c r="F100">
        <v>0</v>
      </c>
      <c r="G100">
        <v>0</v>
      </c>
      <c r="H100" s="36">
        <v>-1212145.8799999999</v>
      </c>
      <c r="I100" s="36">
        <v>-1212145.8799999999</v>
      </c>
      <c r="J100">
        <v>0</v>
      </c>
      <c r="K100" t="e">
        <f>_xlfn.XLOOKUP(A100,Working!F:F,Working!F:F)</f>
        <v>#N/A</v>
      </c>
      <c r="L100" t="e">
        <f>_xlfn.XLOOKUP(A100,'GL014'!A:A,'GL014'!A:A)</f>
        <v>#N/A</v>
      </c>
    </row>
    <row r="101" spans="1:12" hidden="1" x14ac:dyDescent="0.25">
      <c r="A101" t="s">
        <v>2247</v>
      </c>
      <c r="B101" t="s">
        <v>2246</v>
      </c>
      <c r="C101" t="s">
        <v>1682</v>
      </c>
      <c r="D101" s="36">
        <v>600960.75</v>
      </c>
      <c r="E101" s="36">
        <v>600960.75</v>
      </c>
      <c r="F101">
        <v>0</v>
      </c>
      <c r="G101">
        <v>0</v>
      </c>
      <c r="H101" s="36">
        <v>-600960.75</v>
      </c>
      <c r="I101" s="36">
        <v>-600960.75</v>
      </c>
      <c r="J101">
        <v>0</v>
      </c>
      <c r="K101" t="e">
        <f>_xlfn.XLOOKUP(A101,Working!F:F,Working!F:F)</f>
        <v>#N/A</v>
      </c>
      <c r="L101" t="e">
        <f>_xlfn.XLOOKUP(A101,'GL014'!A:A,'GL014'!A:A)</f>
        <v>#N/A</v>
      </c>
    </row>
    <row r="102" spans="1:12" hidden="1" x14ac:dyDescent="0.25">
      <c r="A102" t="s">
        <v>2245</v>
      </c>
      <c r="B102" t="s">
        <v>2244</v>
      </c>
      <c r="C102" t="s">
        <v>2243</v>
      </c>
      <c r="D102" s="36">
        <v>485134.53</v>
      </c>
      <c r="E102" s="36">
        <v>485134.53</v>
      </c>
      <c r="F102">
        <v>0</v>
      </c>
      <c r="G102">
        <v>0</v>
      </c>
      <c r="H102" s="36">
        <v>-485134.53</v>
      </c>
      <c r="I102" s="36">
        <v>-485134.53</v>
      </c>
      <c r="J102">
        <v>0</v>
      </c>
      <c r="K102" t="e">
        <f>_xlfn.XLOOKUP(A102,Working!F:F,Working!F:F)</f>
        <v>#N/A</v>
      </c>
      <c r="L102" t="e">
        <f>_xlfn.XLOOKUP(A102,'GL014'!A:A,'GL014'!A:A)</f>
        <v>#N/A</v>
      </c>
    </row>
    <row r="103" spans="1:12" hidden="1" x14ac:dyDescent="0.25">
      <c r="A103" t="s">
        <v>2242</v>
      </c>
      <c r="B103" t="s">
        <v>2241</v>
      </c>
      <c r="C103" t="s">
        <v>2240</v>
      </c>
      <c r="D103" s="36">
        <v>549434.32999999996</v>
      </c>
      <c r="E103" s="36">
        <v>549434.32999999996</v>
      </c>
      <c r="F103">
        <v>0</v>
      </c>
      <c r="G103">
        <v>0</v>
      </c>
      <c r="H103" s="36">
        <v>-549434.32999999996</v>
      </c>
      <c r="I103" s="36">
        <v>-549434.32999999996</v>
      </c>
      <c r="J103">
        <v>0</v>
      </c>
      <c r="K103" t="e">
        <f>_xlfn.XLOOKUP(A103,Working!F:F,Working!F:F)</f>
        <v>#N/A</v>
      </c>
      <c r="L103" t="e">
        <f>_xlfn.XLOOKUP(A103,'GL014'!A:A,'GL014'!A:A)</f>
        <v>#N/A</v>
      </c>
    </row>
    <row r="104" spans="1:12" hidden="1" x14ac:dyDescent="0.25">
      <c r="A104" t="s">
        <v>2239</v>
      </c>
      <c r="B104" t="s">
        <v>2238</v>
      </c>
      <c r="C104" t="s">
        <v>2237</v>
      </c>
      <c r="D104" s="36">
        <v>144918.26999999999</v>
      </c>
      <c r="E104" s="36">
        <v>144918.26999999999</v>
      </c>
      <c r="F104">
        <v>0</v>
      </c>
      <c r="G104">
        <v>0</v>
      </c>
      <c r="H104" s="36">
        <v>-144918.26999999999</v>
      </c>
      <c r="I104" s="36">
        <v>-144918.26999999999</v>
      </c>
      <c r="J104">
        <v>0</v>
      </c>
      <c r="K104" t="e">
        <f>_xlfn.XLOOKUP(A104,Working!F:F,Working!F:F)</f>
        <v>#N/A</v>
      </c>
      <c r="L104" t="e">
        <f>_xlfn.XLOOKUP(A104,'GL014'!A:A,'GL014'!A:A)</f>
        <v>#N/A</v>
      </c>
    </row>
    <row r="105" spans="1:12" hidden="1" x14ac:dyDescent="0.25">
      <c r="A105" t="s">
        <v>2236</v>
      </c>
      <c r="B105" t="s">
        <v>2235</v>
      </c>
      <c r="C105" t="s">
        <v>2234</v>
      </c>
      <c r="D105" s="36">
        <v>50000</v>
      </c>
      <c r="E105" s="36">
        <v>50000</v>
      </c>
      <c r="F105">
        <v>0</v>
      </c>
      <c r="G105">
        <v>0</v>
      </c>
      <c r="H105" s="36">
        <v>-50000</v>
      </c>
      <c r="I105" s="36">
        <v>-50000</v>
      </c>
      <c r="J105">
        <v>0</v>
      </c>
      <c r="K105" t="e">
        <f>_xlfn.XLOOKUP(A105,Working!F:F,Working!F:F)</f>
        <v>#N/A</v>
      </c>
      <c r="L105" t="e">
        <f>_xlfn.XLOOKUP(A105,'GL014'!A:A,'GL014'!A:A)</f>
        <v>#N/A</v>
      </c>
    </row>
    <row r="106" spans="1:12" hidden="1" x14ac:dyDescent="0.25">
      <c r="A106" t="s">
        <v>2233</v>
      </c>
      <c r="B106" t="s">
        <v>2232</v>
      </c>
      <c r="C106" t="s">
        <v>2231</v>
      </c>
      <c r="D106" s="36">
        <v>482375.15</v>
      </c>
      <c r="E106" s="36">
        <v>482375.15</v>
      </c>
      <c r="F106">
        <v>0</v>
      </c>
      <c r="G106">
        <v>0</v>
      </c>
      <c r="H106" s="36">
        <v>-482375.15</v>
      </c>
      <c r="I106" s="36">
        <v>-482375.15</v>
      </c>
      <c r="J106">
        <v>0</v>
      </c>
      <c r="K106" t="e">
        <f>_xlfn.XLOOKUP(A106,Working!F:F,Working!F:F)</f>
        <v>#N/A</v>
      </c>
      <c r="L106" t="e">
        <f>_xlfn.XLOOKUP(A106,'GL014'!A:A,'GL014'!A:A)</f>
        <v>#N/A</v>
      </c>
    </row>
    <row r="107" spans="1:12" hidden="1" x14ac:dyDescent="0.25">
      <c r="A107" t="s">
        <v>2230</v>
      </c>
      <c r="B107" t="s">
        <v>2229</v>
      </c>
      <c r="C107" t="s">
        <v>2228</v>
      </c>
      <c r="D107" s="36">
        <v>249531.98</v>
      </c>
      <c r="E107" s="36">
        <v>249531.98</v>
      </c>
      <c r="F107">
        <v>0</v>
      </c>
      <c r="G107">
        <v>0</v>
      </c>
      <c r="H107" s="36">
        <v>-249531.98</v>
      </c>
      <c r="I107" s="36">
        <v>-249531.98</v>
      </c>
      <c r="J107">
        <v>0</v>
      </c>
      <c r="K107" t="e">
        <f>_xlfn.XLOOKUP(A107,Working!F:F,Working!F:F)</f>
        <v>#N/A</v>
      </c>
      <c r="L107" t="e">
        <f>_xlfn.XLOOKUP(A107,'GL014'!A:A,'GL014'!A:A)</f>
        <v>#N/A</v>
      </c>
    </row>
    <row r="108" spans="1:12" hidden="1" x14ac:dyDescent="0.25">
      <c r="A108" t="s">
        <v>2227</v>
      </c>
      <c r="B108" t="s">
        <v>2226</v>
      </c>
      <c r="C108" t="s">
        <v>2225</v>
      </c>
      <c r="D108" s="36">
        <v>68987.570000000007</v>
      </c>
      <c r="E108" s="36">
        <v>68987.570000000007</v>
      </c>
      <c r="F108">
        <v>0</v>
      </c>
      <c r="G108">
        <v>0</v>
      </c>
      <c r="H108" s="36">
        <v>-68987.570000000007</v>
      </c>
      <c r="I108" s="36">
        <v>-68987.570000000007</v>
      </c>
      <c r="J108">
        <v>0</v>
      </c>
      <c r="K108" t="e">
        <f>_xlfn.XLOOKUP(A108,Working!F:F,Working!F:F)</f>
        <v>#N/A</v>
      </c>
      <c r="L108" t="e">
        <f>_xlfn.XLOOKUP(A108,'GL014'!A:A,'GL014'!A:A)</f>
        <v>#N/A</v>
      </c>
    </row>
    <row r="109" spans="1:12" hidden="1" x14ac:dyDescent="0.25">
      <c r="A109" t="s">
        <v>2224</v>
      </c>
      <c r="B109" t="s">
        <v>2223</v>
      </c>
      <c r="C109" t="s">
        <v>2222</v>
      </c>
      <c r="D109" s="36">
        <v>185533.66</v>
      </c>
      <c r="E109" s="36">
        <v>185533.66</v>
      </c>
      <c r="F109">
        <v>0</v>
      </c>
      <c r="G109">
        <v>0</v>
      </c>
      <c r="H109" s="36">
        <v>-185533.66</v>
      </c>
      <c r="I109" s="36">
        <v>-185533.66</v>
      </c>
      <c r="J109">
        <v>0</v>
      </c>
      <c r="K109" t="e">
        <f>_xlfn.XLOOKUP(A109,Working!F:F,Working!F:F)</f>
        <v>#N/A</v>
      </c>
      <c r="L109" t="e">
        <f>_xlfn.XLOOKUP(A109,'GL014'!A:A,'GL014'!A:A)</f>
        <v>#N/A</v>
      </c>
    </row>
    <row r="110" spans="1:12" hidden="1" x14ac:dyDescent="0.25">
      <c r="A110" t="s">
        <v>2221</v>
      </c>
      <c r="B110" t="s">
        <v>2220</v>
      </c>
      <c r="C110" t="s">
        <v>2219</v>
      </c>
      <c r="D110" s="36">
        <v>158330.85999999999</v>
      </c>
      <c r="E110" s="36">
        <v>158330.85999999999</v>
      </c>
      <c r="F110">
        <v>0</v>
      </c>
      <c r="G110">
        <v>0</v>
      </c>
      <c r="H110" s="36">
        <v>-158330.85999999999</v>
      </c>
      <c r="I110" s="36">
        <v>-158330.85999999999</v>
      </c>
      <c r="J110">
        <v>0</v>
      </c>
      <c r="K110" t="e">
        <f>_xlfn.XLOOKUP(A110,Working!F:F,Working!F:F)</f>
        <v>#N/A</v>
      </c>
      <c r="L110" t="e">
        <f>_xlfn.XLOOKUP(A110,'GL014'!A:A,'GL014'!A:A)</f>
        <v>#N/A</v>
      </c>
    </row>
    <row r="111" spans="1:12" hidden="1" x14ac:dyDescent="0.25">
      <c r="A111" t="s">
        <v>2218</v>
      </c>
      <c r="B111" t="s">
        <v>2217</v>
      </c>
      <c r="C111" t="s">
        <v>2216</v>
      </c>
      <c r="D111" s="36">
        <v>732597.76000000001</v>
      </c>
      <c r="E111" s="36">
        <v>732597.76000000001</v>
      </c>
      <c r="F111">
        <v>0</v>
      </c>
      <c r="G111">
        <v>0</v>
      </c>
      <c r="H111" s="36">
        <v>-732597.76000000001</v>
      </c>
      <c r="I111" s="36">
        <v>-732597.76000000001</v>
      </c>
      <c r="J111">
        <v>0</v>
      </c>
      <c r="K111" t="e">
        <f>_xlfn.XLOOKUP(A111,Working!F:F,Working!F:F)</f>
        <v>#N/A</v>
      </c>
      <c r="L111" t="e">
        <f>_xlfn.XLOOKUP(A111,'GL014'!A:A,'GL014'!A:A)</f>
        <v>#N/A</v>
      </c>
    </row>
    <row r="112" spans="1:12" hidden="1" x14ac:dyDescent="0.25">
      <c r="A112" t="s">
        <v>2215</v>
      </c>
      <c r="B112" t="s">
        <v>2214</v>
      </c>
      <c r="C112" t="s">
        <v>2213</v>
      </c>
      <c r="D112" s="36">
        <v>428250</v>
      </c>
      <c r="E112" s="36">
        <v>428250</v>
      </c>
      <c r="F112">
        <v>0</v>
      </c>
      <c r="G112">
        <v>0</v>
      </c>
      <c r="H112" s="36">
        <v>-428250</v>
      </c>
      <c r="I112" s="36">
        <v>-428250</v>
      </c>
      <c r="J112">
        <v>0</v>
      </c>
      <c r="K112" t="e">
        <f>_xlfn.XLOOKUP(A112,Working!F:F,Working!F:F)</f>
        <v>#N/A</v>
      </c>
      <c r="L112" t="e">
        <f>_xlfn.XLOOKUP(A112,'GL014'!A:A,'GL014'!A:A)</f>
        <v>#N/A</v>
      </c>
    </row>
    <row r="113" spans="1:12" hidden="1" x14ac:dyDescent="0.25">
      <c r="A113" t="s">
        <v>2212</v>
      </c>
      <c r="B113" t="s">
        <v>2211</v>
      </c>
      <c r="C113" t="s">
        <v>2210</v>
      </c>
      <c r="D113" s="36">
        <v>1399743.67</v>
      </c>
      <c r="E113" s="36">
        <v>1399743.67</v>
      </c>
      <c r="F113">
        <v>0</v>
      </c>
      <c r="G113">
        <v>0</v>
      </c>
      <c r="H113" s="36">
        <v>-1399743.67</v>
      </c>
      <c r="I113" s="36">
        <v>-1399743.67</v>
      </c>
      <c r="J113">
        <v>0</v>
      </c>
      <c r="K113" t="e">
        <f>_xlfn.XLOOKUP(A113,Working!F:F,Working!F:F)</f>
        <v>#N/A</v>
      </c>
      <c r="L113" t="e">
        <f>_xlfn.XLOOKUP(A113,'GL014'!A:A,'GL014'!A:A)</f>
        <v>#N/A</v>
      </c>
    </row>
    <row r="114" spans="1:12" hidden="1" x14ac:dyDescent="0.25">
      <c r="A114" t="s">
        <v>2209</v>
      </c>
      <c r="B114" t="s">
        <v>2208</v>
      </c>
      <c r="C114" t="s">
        <v>2207</v>
      </c>
      <c r="D114" s="36">
        <v>1799850.46</v>
      </c>
      <c r="E114" s="36">
        <v>1799850.46</v>
      </c>
      <c r="F114">
        <v>0</v>
      </c>
      <c r="G114">
        <v>0</v>
      </c>
      <c r="H114" s="36">
        <v>-1799850.46</v>
      </c>
      <c r="I114" s="36">
        <v>-1799850.46</v>
      </c>
      <c r="J114">
        <v>0</v>
      </c>
      <c r="K114" t="e">
        <f>_xlfn.XLOOKUP(A114,Working!F:F,Working!F:F)</f>
        <v>#N/A</v>
      </c>
      <c r="L114" t="e">
        <f>_xlfn.XLOOKUP(A114,'GL014'!A:A,'GL014'!A:A)</f>
        <v>#N/A</v>
      </c>
    </row>
    <row r="115" spans="1:12" hidden="1" x14ac:dyDescent="0.25">
      <c r="A115" t="s">
        <v>2206</v>
      </c>
      <c r="B115" t="s">
        <v>2205</v>
      </c>
      <c r="C115" t="s">
        <v>2204</v>
      </c>
      <c r="D115" s="36">
        <v>1194013.21</v>
      </c>
      <c r="E115" s="36">
        <v>1194013.21</v>
      </c>
      <c r="F115">
        <v>0</v>
      </c>
      <c r="G115">
        <v>0</v>
      </c>
      <c r="H115" s="36">
        <v>-1194013.21</v>
      </c>
      <c r="I115" s="36">
        <v>-1194013.21</v>
      </c>
      <c r="J115">
        <v>0</v>
      </c>
      <c r="K115" t="e">
        <f>_xlfn.XLOOKUP(A115,Working!F:F,Working!F:F)</f>
        <v>#N/A</v>
      </c>
      <c r="L115" t="e">
        <f>_xlfn.XLOOKUP(A115,'GL014'!A:A,'GL014'!A:A)</f>
        <v>#N/A</v>
      </c>
    </row>
    <row r="116" spans="1:12" hidden="1" x14ac:dyDescent="0.25">
      <c r="A116" t="s">
        <v>2203</v>
      </c>
      <c r="B116" t="s">
        <v>2202</v>
      </c>
      <c r="C116" t="s">
        <v>2201</v>
      </c>
      <c r="D116" s="36">
        <v>166748.98000000001</v>
      </c>
      <c r="E116" s="36">
        <v>166748.98000000001</v>
      </c>
      <c r="F116">
        <v>0</v>
      </c>
      <c r="G116">
        <v>0</v>
      </c>
      <c r="H116" s="36">
        <v>-166748.98000000001</v>
      </c>
      <c r="I116" s="36">
        <v>-166748.98000000001</v>
      </c>
      <c r="J116">
        <v>0</v>
      </c>
      <c r="K116" t="e">
        <f>_xlfn.XLOOKUP(A116,Working!F:F,Working!F:F)</f>
        <v>#N/A</v>
      </c>
      <c r="L116" t="e">
        <f>_xlfn.XLOOKUP(A116,'GL014'!A:A,'GL014'!A:A)</f>
        <v>#N/A</v>
      </c>
    </row>
    <row r="117" spans="1:12" x14ac:dyDescent="0.25">
      <c r="A117" t="s">
        <v>48</v>
      </c>
      <c r="B117" t="s">
        <v>1035</v>
      </c>
      <c r="C117" t="s">
        <v>2200</v>
      </c>
      <c r="D117" s="43">
        <v>12225000</v>
      </c>
      <c r="E117" s="43">
        <v>11850144.41</v>
      </c>
      <c r="F117" s="43">
        <v>124860.11</v>
      </c>
      <c r="G117" s="43">
        <v>249995.48</v>
      </c>
      <c r="H117" s="43">
        <v>-12225000</v>
      </c>
      <c r="I117" s="43">
        <v>-11787179.119999999</v>
      </c>
      <c r="J117" s="43">
        <v>-437820.88</v>
      </c>
      <c r="K117" t="str">
        <f>_xlfn.XLOOKUP(A117,Working!F:F,Working!F:F)</f>
        <v>7494C</v>
      </c>
      <c r="L117" t="str">
        <f>_xlfn.XLOOKUP(A117,'GL014'!A:A,'GL014'!A:A)</f>
        <v>7494C</v>
      </c>
    </row>
    <row r="118" spans="1:12" hidden="1" x14ac:dyDescent="0.25">
      <c r="A118" t="s">
        <v>2199</v>
      </c>
      <c r="B118" t="s">
        <v>2198</v>
      </c>
      <c r="C118" t="s">
        <v>2197</v>
      </c>
      <c r="D118" s="36">
        <v>756501.38</v>
      </c>
      <c r="E118" s="36">
        <v>756501.38</v>
      </c>
      <c r="F118">
        <v>0</v>
      </c>
      <c r="G118">
        <v>0</v>
      </c>
      <c r="H118" s="36">
        <v>-756501.38</v>
      </c>
      <c r="I118" s="36">
        <v>-756501.38</v>
      </c>
      <c r="J118">
        <v>0</v>
      </c>
      <c r="K118" t="e">
        <f>_xlfn.XLOOKUP(A118,Working!F:F,Working!F:F)</f>
        <v>#N/A</v>
      </c>
      <c r="L118" t="e">
        <f>_xlfn.XLOOKUP(A118,'GL014'!A:A,'GL014'!A:A)</f>
        <v>#N/A</v>
      </c>
    </row>
    <row r="119" spans="1:12" hidden="1" x14ac:dyDescent="0.25">
      <c r="A119" t="s">
        <v>2196</v>
      </c>
      <c r="B119" t="s">
        <v>2195</v>
      </c>
      <c r="C119" t="s">
        <v>2194</v>
      </c>
      <c r="D119" s="36">
        <v>3517410.81</v>
      </c>
      <c r="E119" s="36">
        <v>3517410.81</v>
      </c>
      <c r="F119">
        <v>0</v>
      </c>
      <c r="G119">
        <v>0</v>
      </c>
      <c r="H119" s="36">
        <v>-3517410.81</v>
      </c>
      <c r="I119" s="36">
        <v>-3517410.81</v>
      </c>
      <c r="J119">
        <v>0</v>
      </c>
      <c r="K119" t="e">
        <f>_xlfn.XLOOKUP(A119,Working!F:F,Working!F:F)</f>
        <v>#N/A</v>
      </c>
      <c r="L119" t="e">
        <f>_xlfn.XLOOKUP(A119,'GL014'!A:A,'GL014'!A:A)</f>
        <v>#N/A</v>
      </c>
    </row>
    <row r="120" spans="1:12" hidden="1" x14ac:dyDescent="0.25">
      <c r="A120" t="s">
        <v>2193</v>
      </c>
      <c r="B120" t="s">
        <v>2192</v>
      </c>
      <c r="C120" t="s">
        <v>2191</v>
      </c>
      <c r="D120" s="36">
        <v>299842.58</v>
      </c>
      <c r="E120" s="36">
        <v>299842.58</v>
      </c>
      <c r="F120">
        <v>0</v>
      </c>
      <c r="G120">
        <v>0</v>
      </c>
      <c r="H120" s="36">
        <v>-299842.58</v>
      </c>
      <c r="I120" s="36">
        <v>-299842.58</v>
      </c>
      <c r="J120">
        <v>0</v>
      </c>
      <c r="K120" t="e">
        <f>_xlfn.XLOOKUP(A120,Working!F:F,Working!F:F)</f>
        <v>#N/A</v>
      </c>
      <c r="L120" t="e">
        <f>_xlfn.XLOOKUP(A120,'GL014'!A:A,'GL014'!A:A)</f>
        <v>#N/A</v>
      </c>
    </row>
    <row r="121" spans="1:12" hidden="1" x14ac:dyDescent="0.25">
      <c r="A121" t="s">
        <v>2190</v>
      </c>
      <c r="B121" t="s">
        <v>2189</v>
      </c>
      <c r="C121" t="s">
        <v>2188</v>
      </c>
      <c r="D121" s="36">
        <v>2057108.99</v>
      </c>
      <c r="E121" s="36">
        <v>2057108.99</v>
      </c>
      <c r="F121">
        <v>0</v>
      </c>
      <c r="G121">
        <v>0</v>
      </c>
      <c r="H121" s="36">
        <v>-2057108.99</v>
      </c>
      <c r="I121" s="36">
        <v>-2057108.99</v>
      </c>
      <c r="J121">
        <v>0</v>
      </c>
      <c r="K121" t="e">
        <f>_xlfn.XLOOKUP(A121,Working!F:F,Working!F:F)</f>
        <v>#N/A</v>
      </c>
      <c r="L121" t="e">
        <f>_xlfn.XLOOKUP(A121,'GL014'!A:A,'GL014'!A:A)</f>
        <v>#N/A</v>
      </c>
    </row>
    <row r="122" spans="1:12" hidden="1" x14ac:dyDescent="0.25">
      <c r="A122" t="s">
        <v>2187</v>
      </c>
      <c r="B122" t="s">
        <v>2186</v>
      </c>
      <c r="C122" t="s">
        <v>2185</v>
      </c>
      <c r="D122" s="36">
        <v>1130730.8400000001</v>
      </c>
      <c r="E122" s="36">
        <v>1130730.8400000001</v>
      </c>
      <c r="F122">
        <v>0</v>
      </c>
      <c r="G122">
        <v>0</v>
      </c>
      <c r="H122" s="36">
        <v>-1130730.8400000001</v>
      </c>
      <c r="I122" s="36">
        <v>-1130730.8400000001</v>
      </c>
      <c r="J122">
        <v>0</v>
      </c>
      <c r="K122" t="e">
        <f>_xlfn.XLOOKUP(A122,Working!F:F,Working!F:F)</f>
        <v>#N/A</v>
      </c>
      <c r="L122" t="e">
        <f>_xlfn.XLOOKUP(A122,'GL014'!A:A,'GL014'!A:A)</f>
        <v>#N/A</v>
      </c>
    </row>
    <row r="123" spans="1:12" hidden="1" x14ac:dyDescent="0.25">
      <c r="A123" t="s">
        <v>2184</v>
      </c>
      <c r="B123" t="s">
        <v>2183</v>
      </c>
      <c r="C123" t="s">
        <v>2182</v>
      </c>
      <c r="D123" s="36">
        <v>1493569.38</v>
      </c>
      <c r="E123" s="36">
        <v>1493569.38</v>
      </c>
      <c r="F123">
        <v>0</v>
      </c>
      <c r="G123">
        <v>0</v>
      </c>
      <c r="H123" s="36">
        <v>-1493569.38</v>
      </c>
      <c r="I123" s="36">
        <v>-1493569.38</v>
      </c>
      <c r="J123">
        <v>0</v>
      </c>
      <c r="K123" t="e">
        <f>_xlfn.XLOOKUP(A123,Working!F:F,Working!F:F)</f>
        <v>#N/A</v>
      </c>
      <c r="L123" t="e">
        <f>_xlfn.XLOOKUP(A123,'GL014'!A:A,'GL014'!A:A)</f>
        <v>#N/A</v>
      </c>
    </row>
    <row r="124" spans="1:12" x14ac:dyDescent="0.25">
      <c r="A124" t="s">
        <v>57</v>
      </c>
      <c r="B124" t="s">
        <v>1047</v>
      </c>
      <c r="C124" t="s">
        <v>2181</v>
      </c>
      <c r="D124" s="43">
        <v>181000</v>
      </c>
      <c r="E124" s="43">
        <v>66409.33</v>
      </c>
      <c r="F124" s="43">
        <v>0</v>
      </c>
      <c r="G124" s="43">
        <v>114590.67</v>
      </c>
      <c r="H124" s="43">
        <v>-181000</v>
      </c>
      <c r="I124" s="43">
        <v>-66409.33</v>
      </c>
      <c r="J124" s="43">
        <v>-114590.67</v>
      </c>
      <c r="K124" t="str">
        <f>_xlfn.XLOOKUP(A124,Working!F:F,Working!F:F)</f>
        <v>7503C</v>
      </c>
      <c r="L124" t="str">
        <f>_xlfn.XLOOKUP(A124,'GL014'!A:A,'GL014'!A:A)</f>
        <v>7503C</v>
      </c>
    </row>
    <row r="125" spans="1:12" hidden="1" x14ac:dyDescent="0.25">
      <c r="A125" t="s">
        <v>2180</v>
      </c>
      <c r="B125" t="s">
        <v>2179</v>
      </c>
      <c r="C125" t="s">
        <v>2178</v>
      </c>
      <c r="D125" s="36">
        <v>106186.84</v>
      </c>
      <c r="E125" s="36">
        <v>106186.84</v>
      </c>
      <c r="F125">
        <v>0</v>
      </c>
      <c r="G125">
        <v>0</v>
      </c>
      <c r="H125" s="36">
        <v>-106186.84</v>
      </c>
      <c r="I125" s="36">
        <v>-106186.84</v>
      </c>
      <c r="J125">
        <v>0</v>
      </c>
      <c r="K125" t="e">
        <f>_xlfn.XLOOKUP(A125,Working!F:F,Working!F:F)</f>
        <v>#N/A</v>
      </c>
      <c r="L125" t="e">
        <f>_xlfn.XLOOKUP(A125,'GL014'!A:A,'GL014'!A:A)</f>
        <v>#N/A</v>
      </c>
    </row>
    <row r="126" spans="1:12" hidden="1" x14ac:dyDescent="0.25">
      <c r="A126" t="s">
        <v>2177</v>
      </c>
      <c r="B126" t="s">
        <v>2176</v>
      </c>
      <c r="C126" t="s">
        <v>2175</v>
      </c>
      <c r="D126" s="36">
        <v>519825.94</v>
      </c>
      <c r="E126" s="36">
        <v>519825.94</v>
      </c>
      <c r="F126">
        <v>0</v>
      </c>
      <c r="G126">
        <v>0</v>
      </c>
      <c r="H126" s="36">
        <v>-519825.94</v>
      </c>
      <c r="I126" s="36">
        <v>-519825.94</v>
      </c>
      <c r="J126">
        <v>0</v>
      </c>
      <c r="K126" t="e">
        <f>_xlfn.XLOOKUP(A126,Working!F:F,Working!F:F)</f>
        <v>#N/A</v>
      </c>
      <c r="L126" t="e">
        <f>_xlfn.XLOOKUP(A126,'GL014'!A:A,'GL014'!A:A)</f>
        <v>#N/A</v>
      </c>
    </row>
    <row r="127" spans="1:12" x14ac:dyDescent="0.25">
      <c r="A127" t="s">
        <v>71</v>
      </c>
      <c r="B127" t="s">
        <v>1032</v>
      </c>
      <c r="C127" t="s">
        <v>2174</v>
      </c>
      <c r="D127" s="43">
        <v>37573133</v>
      </c>
      <c r="E127" s="43">
        <v>22894163.289999999</v>
      </c>
      <c r="F127" s="43">
        <v>13944349.880000001</v>
      </c>
      <c r="G127" s="43">
        <v>734619.83</v>
      </c>
      <c r="H127" s="43">
        <v>-37573133</v>
      </c>
      <c r="I127" s="43">
        <v>-22851142.510000002</v>
      </c>
      <c r="J127" s="43">
        <v>-14721990.49</v>
      </c>
      <c r="K127" t="str">
        <f>_xlfn.XLOOKUP(A127,Working!F:F,Working!F:F)</f>
        <v>7510C</v>
      </c>
      <c r="L127" t="str">
        <f>_xlfn.XLOOKUP(A127,'GL014'!A:A,'GL014'!A:A)</f>
        <v>7510C</v>
      </c>
    </row>
    <row r="128" spans="1:12" x14ac:dyDescent="0.25">
      <c r="A128" t="s">
        <v>74</v>
      </c>
      <c r="B128" t="s">
        <v>1031</v>
      </c>
      <c r="C128" t="s">
        <v>2173</v>
      </c>
      <c r="D128" s="43">
        <v>404929.6</v>
      </c>
      <c r="E128" s="43">
        <v>199419.12</v>
      </c>
      <c r="F128" s="43">
        <v>13636.75</v>
      </c>
      <c r="G128" s="43">
        <v>191873.73</v>
      </c>
      <c r="H128" s="43">
        <v>-404929.6</v>
      </c>
      <c r="I128" s="43">
        <v>-199419.12</v>
      </c>
      <c r="J128" s="43">
        <v>-205510.48</v>
      </c>
      <c r="K128" t="str">
        <f>_xlfn.XLOOKUP(A128,Working!F:F,Working!F:F)</f>
        <v>7511C</v>
      </c>
      <c r="L128" t="str">
        <f>_xlfn.XLOOKUP(A128,'GL014'!A:A,'GL014'!A:A)</f>
        <v>7511C</v>
      </c>
    </row>
    <row r="129" spans="1:12" hidden="1" x14ac:dyDescent="0.25">
      <c r="A129" t="s">
        <v>2172</v>
      </c>
      <c r="B129" t="s">
        <v>2171</v>
      </c>
      <c r="C129" t="s">
        <v>2170</v>
      </c>
      <c r="D129" s="36">
        <v>8959755.6199999992</v>
      </c>
      <c r="E129" s="36">
        <v>8959755.6199999992</v>
      </c>
      <c r="F129">
        <v>0</v>
      </c>
      <c r="G129">
        <v>0</v>
      </c>
      <c r="H129" s="36">
        <v>-8959755.6199999992</v>
      </c>
      <c r="I129" s="36">
        <v>-8959755.6199999992</v>
      </c>
      <c r="J129">
        <v>0</v>
      </c>
      <c r="K129" t="e">
        <f>_xlfn.XLOOKUP(A129,Working!F:F,Working!F:F)</f>
        <v>#N/A</v>
      </c>
      <c r="L129" t="e">
        <f>_xlfn.XLOOKUP(A129,'GL014'!A:A,'GL014'!A:A)</f>
        <v>#N/A</v>
      </c>
    </row>
    <row r="130" spans="1:12" hidden="1" x14ac:dyDescent="0.25">
      <c r="A130" t="s">
        <v>2169</v>
      </c>
      <c r="B130" t="s">
        <v>2168</v>
      </c>
      <c r="C130" t="s">
        <v>2167</v>
      </c>
      <c r="D130" s="36">
        <v>299846.31</v>
      </c>
      <c r="E130" s="36">
        <v>299846.31</v>
      </c>
      <c r="F130">
        <v>0</v>
      </c>
      <c r="G130">
        <v>0</v>
      </c>
      <c r="H130" s="36">
        <v>-299846.31</v>
      </c>
      <c r="I130" s="36">
        <v>-299846.31</v>
      </c>
      <c r="J130">
        <v>0</v>
      </c>
      <c r="K130" t="e">
        <f>_xlfn.XLOOKUP(A130,Working!F:F,Working!F:F)</f>
        <v>#N/A</v>
      </c>
      <c r="L130" t="e">
        <f>_xlfn.XLOOKUP(A130,'GL014'!A:A,'GL014'!A:A)</f>
        <v>#N/A</v>
      </c>
    </row>
    <row r="131" spans="1:12" x14ac:dyDescent="0.25">
      <c r="A131" t="s">
        <v>77</v>
      </c>
      <c r="B131" t="s">
        <v>1030</v>
      </c>
      <c r="C131" t="s">
        <v>2166</v>
      </c>
      <c r="D131" s="43">
        <v>19350000</v>
      </c>
      <c r="E131" s="43">
        <v>19099025.079999998</v>
      </c>
      <c r="F131" s="43">
        <v>13760.8</v>
      </c>
      <c r="G131" s="43">
        <v>237214.12</v>
      </c>
      <c r="H131" s="43">
        <v>-19350000</v>
      </c>
      <c r="I131" s="43">
        <v>-19098784.539999999</v>
      </c>
      <c r="J131" s="43">
        <v>-251215.46</v>
      </c>
      <c r="K131" t="str">
        <f>_xlfn.XLOOKUP(A131,Working!F:F,Working!F:F)</f>
        <v>7514C</v>
      </c>
      <c r="L131" t="str">
        <f>_xlfn.XLOOKUP(A131,'GL014'!A:A,'GL014'!A:A)</f>
        <v>7514C</v>
      </c>
    </row>
    <row r="132" spans="1:12" hidden="1" x14ac:dyDescent="0.25">
      <c r="A132" t="s">
        <v>2165</v>
      </c>
      <c r="B132" t="s">
        <v>2164</v>
      </c>
      <c r="C132" t="s">
        <v>2163</v>
      </c>
      <c r="D132" s="36">
        <v>2627925.5099999998</v>
      </c>
      <c r="E132" s="36">
        <v>2627925.5099999998</v>
      </c>
      <c r="F132">
        <v>0</v>
      </c>
      <c r="G132">
        <v>0</v>
      </c>
      <c r="H132" s="36">
        <v>-2627925.5099999998</v>
      </c>
      <c r="I132" s="36">
        <v>-2627925.5099999998</v>
      </c>
      <c r="J132">
        <v>0</v>
      </c>
      <c r="K132" t="e">
        <f>_xlfn.XLOOKUP(A132,Working!F:F,Working!F:F)</f>
        <v>#N/A</v>
      </c>
      <c r="L132" t="e">
        <f>_xlfn.XLOOKUP(A132,'GL014'!A:A,'GL014'!A:A)</f>
        <v>#N/A</v>
      </c>
    </row>
    <row r="133" spans="1:12" hidden="1" x14ac:dyDescent="0.25">
      <c r="A133" t="s">
        <v>2162</v>
      </c>
      <c r="B133" t="s">
        <v>2161</v>
      </c>
      <c r="C133" t="s">
        <v>2160</v>
      </c>
      <c r="D133" s="36">
        <v>503145.19</v>
      </c>
      <c r="E133" s="36">
        <v>503145.19</v>
      </c>
      <c r="F133">
        <v>0</v>
      </c>
      <c r="G133">
        <v>0</v>
      </c>
      <c r="H133" s="36">
        <v>-503145.19</v>
      </c>
      <c r="I133" s="36">
        <v>-503145.19</v>
      </c>
      <c r="J133">
        <v>0</v>
      </c>
      <c r="K133" t="e">
        <f>_xlfn.XLOOKUP(A133,Working!F:F,Working!F:F)</f>
        <v>#N/A</v>
      </c>
      <c r="L133" t="e">
        <f>_xlfn.XLOOKUP(A133,'GL014'!A:A,'GL014'!A:A)</f>
        <v>#N/A</v>
      </c>
    </row>
    <row r="134" spans="1:12" hidden="1" x14ac:dyDescent="0.25">
      <c r="A134" t="s">
        <v>2159</v>
      </c>
      <c r="B134" t="s">
        <v>2158</v>
      </c>
      <c r="C134" t="s">
        <v>2157</v>
      </c>
      <c r="D134" s="36">
        <v>14270552.91</v>
      </c>
      <c r="E134" s="36">
        <v>14270552.91</v>
      </c>
      <c r="F134">
        <v>0</v>
      </c>
      <c r="G134">
        <v>0</v>
      </c>
      <c r="H134" s="36">
        <v>-14270552.91</v>
      </c>
      <c r="I134" s="36">
        <v>-14270552.91</v>
      </c>
      <c r="J134">
        <v>0</v>
      </c>
      <c r="K134" t="e">
        <f>_xlfn.XLOOKUP(A134,Working!F:F,Working!F:F)</f>
        <v>#N/A</v>
      </c>
      <c r="L134" t="e">
        <f>_xlfn.XLOOKUP(A134,'GL014'!A:A,'GL014'!A:A)</f>
        <v>#N/A</v>
      </c>
    </row>
    <row r="135" spans="1:12" hidden="1" x14ac:dyDescent="0.25">
      <c r="A135" t="s">
        <v>2156</v>
      </c>
      <c r="B135" t="s">
        <v>2155</v>
      </c>
      <c r="C135" t="s">
        <v>2154</v>
      </c>
      <c r="D135" s="36">
        <v>11231.39</v>
      </c>
      <c r="E135" s="36">
        <v>11231.39</v>
      </c>
      <c r="F135">
        <v>0</v>
      </c>
      <c r="G135">
        <v>0</v>
      </c>
      <c r="H135" s="36">
        <v>-11231.39</v>
      </c>
      <c r="I135" s="36">
        <v>-11231.39</v>
      </c>
      <c r="J135">
        <v>0</v>
      </c>
      <c r="K135" t="e">
        <f>_xlfn.XLOOKUP(A135,Working!F:F,Working!F:F)</f>
        <v>#N/A</v>
      </c>
      <c r="L135" t="e">
        <f>_xlfn.XLOOKUP(A135,'GL014'!A:A,'GL014'!A:A)</f>
        <v>#N/A</v>
      </c>
    </row>
    <row r="136" spans="1:12" x14ac:dyDescent="0.25">
      <c r="A136" t="s">
        <v>86</v>
      </c>
      <c r="B136" t="s">
        <v>1028</v>
      </c>
      <c r="C136" t="s">
        <v>2153</v>
      </c>
      <c r="D136" s="43">
        <v>4285000</v>
      </c>
      <c r="E136" s="43">
        <v>4258158.3099999996</v>
      </c>
      <c r="F136" s="43">
        <v>11869</v>
      </c>
      <c r="G136" s="43">
        <v>14972.69</v>
      </c>
      <c r="H136" s="43">
        <v>-4285000</v>
      </c>
      <c r="I136" s="43">
        <v>-4252183.18</v>
      </c>
      <c r="J136" s="43">
        <v>-32816.82</v>
      </c>
      <c r="K136" t="str">
        <f>_xlfn.XLOOKUP(A136,Working!F:F,Working!F:F)</f>
        <v>7526C</v>
      </c>
      <c r="L136" t="str">
        <f>_xlfn.XLOOKUP(A136,'GL014'!A:A,'GL014'!A:A)</f>
        <v>7526C</v>
      </c>
    </row>
    <row r="137" spans="1:12" x14ac:dyDescent="0.25">
      <c r="A137" t="s">
        <v>94</v>
      </c>
      <c r="B137" t="s">
        <v>1026</v>
      </c>
      <c r="C137" t="s">
        <v>2152</v>
      </c>
      <c r="D137" s="43">
        <v>2424000</v>
      </c>
      <c r="E137" s="43">
        <v>1108770.51</v>
      </c>
      <c r="F137" s="43">
        <v>1202500.8899999999</v>
      </c>
      <c r="G137" s="43">
        <v>112728.6</v>
      </c>
      <c r="H137" s="43">
        <v>-2424000</v>
      </c>
      <c r="I137" s="43">
        <v>-1108415.69</v>
      </c>
      <c r="J137" s="43">
        <v>-1315584.31</v>
      </c>
      <c r="K137" t="str">
        <f>_xlfn.XLOOKUP(A137,Working!F:F,Working!F:F)</f>
        <v>7530C</v>
      </c>
      <c r="L137" t="str">
        <f>_xlfn.XLOOKUP(A137,'GL014'!A:A,'GL014'!A:A)</f>
        <v>7530C</v>
      </c>
    </row>
    <row r="138" spans="1:12" hidden="1" x14ac:dyDescent="0.25">
      <c r="A138" t="s">
        <v>2151</v>
      </c>
      <c r="B138" t="s">
        <v>2150</v>
      </c>
      <c r="C138" t="s">
        <v>2149</v>
      </c>
      <c r="D138" s="36">
        <v>1847140.72</v>
      </c>
      <c r="E138" s="36">
        <v>1847140.72</v>
      </c>
      <c r="F138">
        <v>0</v>
      </c>
      <c r="G138">
        <v>0</v>
      </c>
      <c r="H138" s="36">
        <v>-1847140.72</v>
      </c>
      <c r="I138" s="36">
        <v>-1847140.72</v>
      </c>
      <c r="J138">
        <v>0</v>
      </c>
      <c r="K138" t="e">
        <f>_xlfn.XLOOKUP(A138,Working!F:F,Working!F:F)</f>
        <v>#N/A</v>
      </c>
      <c r="L138" t="e">
        <f>_xlfn.XLOOKUP(A138,'GL014'!A:A,'GL014'!A:A)</f>
        <v>#N/A</v>
      </c>
    </row>
    <row r="139" spans="1:12" hidden="1" x14ac:dyDescent="0.25">
      <c r="A139" t="s">
        <v>2148</v>
      </c>
      <c r="B139" t="s">
        <v>2147</v>
      </c>
      <c r="C139" t="s">
        <v>2146</v>
      </c>
      <c r="D139" s="36">
        <v>3397.7</v>
      </c>
      <c r="E139" s="36">
        <v>3397.7</v>
      </c>
      <c r="F139">
        <v>0</v>
      </c>
      <c r="G139">
        <v>0</v>
      </c>
      <c r="H139" s="36">
        <v>-3397.7</v>
      </c>
      <c r="I139" s="36">
        <v>-3397.7</v>
      </c>
      <c r="J139">
        <v>0</v>
      </c>
      <c r="K139" t="e">
        <f>_xlfn.XLOOKUP(A139,Working!F:F,Working!F:F)</f>
        <v>#N/A</v>
      </c>
      <c r="L139" t="e">
        <f>_xlfn.XLOOKUP(A139,'GL014'!A:A,'GL014'!A:A)</f>
        <v>#N/A</v>
      </c>
    </row>
    <row r="140" spans="1:12" x14ac:dyDescent="0.25">
      <c r="A140" t="s">
        <v>96</v>
      </c>
      <c r="B140" t="s">
        <v>1025</v>
      </c>
      <c r="C140" t="s">
        <v>2145</v>
      </c>
      <c r="D140" s="43">
        <v>2161892.4700000002</v>
      </c>
      <c r="E140" s="43">
        <v>1293379.8400000001</v>
      </c>
      <c r="F140" s="43">
        <v>277231.93</v>
      </c>
      <c r="G140" s="43">
        <v>591280.69999999995</v>
      </c>
      <c r="H140" s="43">
        <v>-2161892.4700000002</v>
      </c>
      <c r="I140" s="43">
        <v>-1293379.8400000001</v>
      </c>
      <c r="J140" s="43">
        <v>-868512.63</v>
      </c>
      <c r="K140" t="str">
        <f>_xlfn.XLOOKUP(A140,Working!F:F,Working!F:F)</f>
        <v>7533C</v>
      </c>
      <c r="L140" t="str">
        <f>_xlfn.XLOOKUP(A140,'GL014'!A:A,'GL014'!A:A)</f>
        <v>7533C</v>
      </c>
    </row>
    <row r="141" spans="1:12" hidden="1" x14ac:dyDescent="0.25">
      <c r="A141" t="s">
        <v>2144</v>
      </c>
      <c r="B141" t="s">
        <v>2143</v>
      </c>
      <c r="C141" t="s">
        <v>2142</v>
      </c>
      <c r="D141" s="36">
        <v>1801593.57</v>
      </c>
      <c r="E141" s="36">
        <v>1801593.57</v>
      </c>
      <c r="F141">
        <v>0</v>
      </c>
      <c r="G141">
        <v>0</v>
      </c>
      <c r="H141" s="36">
        <v>-1801593.57</v>
      </c>
      <c r="I141" s="36">
        <v>-1801593.57</v>
      </c>
      <c r="J141">
        <v>0</v>
      </c>
      <c r="K141" t="e">
        <f>_xlfn.XLOOKUP(A141,Working!F:F,Working!F:F)</f>
        <v>#N/A</v>
      </c>
      <c r="L141" t="e">
        <f>_xlfn.XLOOKUP(A141,'GL014'!A:A,'GL014'!A:A)</f>
        <v>#N/A</v>
      </c>
    </row>
    <row r="142" spans="1:12" hidden="1" x14ac:dyDescent="0.25">
      <c r="A142" t="s">
        <v>2141</v>
      </c>
      <c r="B142" t="s">
        <v>2140</v>
      </c>
      <c r="C142" t="s">
        <v>2139</v>
      </c>
      <c r="D142" s="36">
        <v>149978.57</v>
      </c>
      <c r="E142" s="36">
        <v>149978.57</v>
      </c>
      <c r="F142">
        <v>0</v>
      </c>
      <c r="G142">
        <v>0</v>
      </c>
      <c r="H142" s="36">
        <v>-149978.57</v>
      </c>
      <c r="I142" s="36">
        <v>-149978.57</v>
      </c>
      <c r="J142">
        <v>0</v>
      </c>
      <c r="K142" t="e">
        <f>_xlfn.XLOOKUP(A142,Working!F:F,Working!F:F)</f>
        <v>#N/A</v>
      </c>
      <c r="L142" t="e">
        <f>_xlfn.XLOOKUP(A142,'GL014'!A:A,'GL014'!A:A)</f>
        <v>#N/A</v>
      </c>
    </row>
    <row r="143" spans="1:12" x14ac:dyDescent="0.25">
      <c r="A143" t="s">
        <v>99</v>
      </c>
      <c r="B143" t="s">
        <v>1024</v>
      </c>
      <c r="C143" t="s">
        <v>2138</v>
      </c>
      <c r="D143" s="43">
        <v>105000</v>
      </c>
      <c r="E143" s="43">
        <v>26095.49</v>
      </c>
      <c r="F143" s="43">
        <v>7625.21</v>
      </c>
      <c r="G143" s="43">
        <v>71279.3</v>
      </c>
      <c r="H143" s="43">
        <v>-105000</v>
      </c>
      <c r="I143" s="43">
        <v>-26095.49</v>
      </c>
      <c r="J143" s="43">
        <v>-78904.509999999995</v>
      </c>
      <c r="K143" t="str">
        <f>_xlfn.XLOOKUP(A143,Working!F:F,Working!F:F)</f>
        <v>7536C</v>
      </c>
      <c r="L143" t="str">
        <f>_xlfn.XLOOKUP(A143,'GL014'!A:A,'GL014'!A:A)</f>
        <v>7536C</v>
      </c>
    </row>
    <row r="144" spans="1:12" x14ac:dyDescent="0.25">
      <c r="A144" t="s">
        <v>102</v>
      </c>
      <c r="B144" t="s">
        <v>1023</v>
      </c>
      <c r="C144" t="s">
        <v>2137</v>
      </c>
      <c r="D144" s="43">
        <v>110000</v>
      </c>
      <c r="E144" s="43">
        <v>11933.24</v>
      </c>
      <c r="F144" s="43">
        <v>7240.8</v>
      </c>
      <c r="G144" s="43">
        <v>90825.96</v>
      </c>
      <c r="H144" s="43">
        <v>-110000</v>
      </c>
      <c r="I144" s="43">
        <v>-11933.24</v>
      </c>
      <c r="J144" s="43">
        <v>-98066.76</v>
      </c>
      <c r="K144" t="str">
        <f>_xlfn.XLOOKUP(A144,Working!F:F,Working!F:F)</f>
        <v>7537C</v>
      </c>
      <c r="L144" t="str">
        <f>_xlfn.XLOOKUP(A144,'GL014'!A:A,'GL014'!A:A)</f>
        <v>7537C</v>
      </c>
    </row>
    <row r="145" spans="1:12" x14ac:dyDescent="0.25">
      <c r="A145" t="s">
        <v>105</v>
      </c>
      <c r="B145" t="s">
        <v>1022</v>
      </c>
      <c r="C145" t="s">
        <v>2136</v>
      </c>
      <c r="D145" s="43">
        <v>155000</v>
      </c>
      <c r="E145" s="43">
        <v>22070.94</v>
      </c>
      <c r="F145" s="43">
        <v>11254.8</v>
      </c>
      <c r="G145" s="43">
        <v>121674.26</v>
      </c>
      <c r="H145" s="43">
        <v>-155000</v>
      </c>
      <c r="I145" s="43">
        <v>-22070.94</v>
      </c>
      <c r="J145" s="43">
        <v>-132929.06</v>
      </c>
      <c r="K145" t="str">
        <f>_xlfn.XLOOKUP(A145,Working!F:F,Working!F:F)</f>
        <v>7538C</v>
      </c>
      <c r="L145" t="str">
        <f>_xlfn.XLOOKUP(A145,'GL014'!A:A,'GL014'!A:A)</f>
        <v>7538C</v>
      </c>
    </row>
    <row r="146" spans="1:12" x14ac:dyDescent="0.25">
      <c r="A146" t="s">
        <v>108</v>
      </c>
      <c r="B146" t="s">
        <v>1021</v>
      </c>
      <c r="C146" t="s">
        <v>2135</v>
      </c>
      <c r="D146" s="43">
        <v>175000</v>
      </c>
      <c r="E146" s="43">
        <v>45156.93</v>
      </c>
      <c r="F146" s="43">
        <v>15390.76</v>
      </c>
      <c r="G146" s="43">
        <v>114452.31</v>
      </c>
      <c r="H146" s="43">
        <v>-175000</v>
      </c>
      <c r="I146" s="43">
        <v>-45156.93</v>
      </c>
      <c r="J146" s="43">
        <v>-129843.07</v>
      </c>
      <c r="K146" t="str">
        <f>_xlfn.XLOOKUP(A146,Working!F:F,Working!F:F)</f>
        <v>7539C</v>
      </c>
      <c r="L146" t="str">
        <f>_xlfn.XLOOKUP(A146,'GL014'!A:A,'GL014'!A:A)</f>
        <v>7539C</v>
      </c>
    </row>
    <row r="147" spans="1:12" hidden="1" x14ac:dyDescent="0.25">
      <c r="A147" t="s">
        <v>2134</v>
      </c>
      <c r="B147" t="s">
        <v>2133</v>
      </c>
      <c r="C147" t="s">
        <v>2132</v>
      </c>
      <c r="D147" s="36">
        <v>5647941.5700000003</v>
      </c>
      <c r="E147" s="36">
        <v>5647941.5700000003</v>
      </c>
      <c r="F147">
        <v>0</v>
      </c>
      <c r="G147">
        <v>0</v>
      </c>
      <c r="H147" s="36">
        <v>-5647941.5700000003</v>
      </c>
      <c r="I147" s="36">
        <v>-5647941.5700000003</v>
      </c>
      <c r="J147">
        <v>0</v>
      </c>
      <c r="K147" t="e">
        <f>_xlfn.XLOOKUP(A147,Working!F:F,Working!F:F)</f>
        <v>#N/A</v>
      </c>
      <c r="L147" t="e">
        <f>_xlfn.XLOOKUP(A147,'GL014'!A:A,'GL014'!A:A)</f>
        <v>#N/A</v>
      </c>
    </row>
    <row r="148" spans="1:12" x14ac:dyDescent="0.25">
      <c r="A148" t="s">
        <v>112</v>
      </c>
      <c r="B148" t="s">
        <v>1020</v>
      </c>
      <c r="C148" t="s">
        <v>2131</v>
      </c>
      <c r="D148" s="43">
        <v>139837147</v>
      </c>
      <c r="E148" s="43">
        <v>113963319.84999999</v>
      </c>
      <c r="F148" s="43">
        <v>22756016.710000001</v>
      </c>
      <c r="G148" s="43">
        <v>3117810.44</v>
      </c>
      <c r="H148" s="43">
        <v>-139837147</v>
      </c>
      <c r="I148" s="43">
        <v>-111478805.55</v>
      </c>
      <c r="J148" s="43">
        <v>-28358341.449999999</v>
      </c>
      <c r="K148" t="str">
        <f>_xlfn.XLOOKUP(A148,Working!F:F,Working!F:F)</f>
        <v>7543C</v>
      </c>
      <c r="L148" t="str">
        <f>_xlfn.XLOOKUP(A148,'GL014'!A:A,'GL014'!A:A)</f>
        <v>7543C</v>
      </c>
    </row>
    <row r="149" spans="1:12" hidden="1" x14ac:dyDescent="0.25">
      <c r="A149" t="s">
        <v>2130</v>
      </c>
      <c r="B149" t="s">
        <v>2129</v>
      </c>
      <c r="C149" t="s">
        <v>2128</v>
      </c>
      <c r="D149" s="36">
        <v>738998.03</v>
      </c>
      <c r="E149" s="36">
        <v>738998.03</v>
      </c>
      <c r="F149">
        <v>0</v>
      </c>
      <c r="G149">
        <v>0</v>
      </c>
      <c r="H149" s="36">
        <v>-738998.03</v>
      </c>
      <c r="I149" s="36">
        <v>-738998.03</v>
      </c>
      <c r="J149">
        <v>0</v>
      </c>
      <c r="K149" t="e">
        <f>_xlfn.XLOOKUP(A149,Working!F:F,Working!F:F)</f>
        <v>#N/A</v>
      </c>
      <c r="L149" t="e">
        <f>_xlfn.XLOOKUP(A149,'GL014'!A:A,'GL014'!A:A)</f>
        <v>#N/A</v>
      </c>
    </row>
    <row r="150" spans="1:12" hidden="1" x14ac:dyDescent="0.25">
      <c r="A150" t="s">
        <v>2127</v>
      </c>
      <c r="B150" t="s">
        <v>2126</v>
      </c>
      <c r="C150" t="s">
        <v>2125</v>
      </c>
      <c r="D150" s="36">
        <v>254987.99</v>
      </c>
      <c r="E150" s="36">
        <v>254987.99</v>
      </c>
      <c r="F150">
        <v>0</v>
      </c>
      <c r="G150">
        <v>0</v>
      </c>
      <c r="H150" s="36">
        <v>-254987.99</v>
      </c>
      <c r="I150" s="36">
        <v>-254987.99</v>
      </c>
      <c r="J150">
        <v>0</v>
      </c>
      <c r="K150" t="e">
        <f>_xlfn.XLOOKUP(A150,Working!F:F,Working!F:F)</f>
        <v>#N/A</v>
      </c>
      <c r="L150" t="e">
        <f>_xlfn.XLOOKUP(A150,'GL014'!A:A,'GL014'!A:A)</f>
        <v>#N/A</v>
      </c>
    </row>
    <row r="151" spans="1:12" hidden="1" x14ac:dyDescent="0.25">
      <c r="A151" t="s">
        <v>2124</v>
      </c>
      <c r="B151" t="s">
        <v>2123</v>
      </c>
      <c r="C151" t="s">
        <v>2122</v>
      </c>
      <c r="D151" s="36">
        <v>614685.38</v>
      </c>
      <c r="E151" s="36">
        <v>614685.38</v>
      </c>
      <c r="F151">
        <v>0</v>
      </c>
      <c r="G151">
        <v>0</v>
      </c>
      <c r="H151" s="36">
        <v>-614685.38</v>
      </c>
      <c r="I151" s="36">
        <v>-614685.38</v>
      </c>
      <c r="J151">
        <v>0</v>
      </c>
      <c r="K151" t="e">
        <f>_xlfn.XLOOKUP(A151,Working!F:F,Working!F:F)</f>
        <v>#N/A</v>
      </c>
      <c r="L151" t="e">
        <f>_xlfn.XLOOKUP(A151,'GL014'!A:A,'GL014'!A:A)</f>
        <v>#N/A</v>
      </c>
    </row>
    <row r="152" spans="1:12" hidden="1" x14ac:dyDescent="0.25">
      <c r="A152" t="s">
        <v>2121</v>
      </c>
      <c r="B152" t="s">
        <v>2120</v>
      </c>
      <c r="C152" t="s">
        <v>2119</v>
      </c>
      <c r="D152" s="36">
        <v>338730.51</v>
      </c>
      <c r="E152" s="36">
        <v>338730.51</v>
      </c>
      <c r="F152">
        <v>0</v>
      </c>
      <c r="G152">
        <v>0</v>
      </c>
      <c r="H152" s="36">
        <v>-338730.51</v>
      </c>
      <c r="I152" s="36">
        <v>-338730.51</v>
      </c>
      <c r="J152">
        <v>0</v>
      </c>
      <c r="K152" t="e">
        <f>_xlfn.XLOOKUP(A152,Working!F:F,Working!F:F)</f>
        <v>#N/A</v>
      </c>
      <c r="L152" t="e">
        <f>_xlfn.XLOOKUP(A152,'GL014'!A:A,'GL014'!A:A)</f>
        <v>#N/A</v>
      </c>
    </row>
    <row r="153" spans="1:12" x14ac:dyDescent="0.25">
      <c r="A153" t="s">
        <v>115</v>
      </c>
      <c r="B153" t="s">
        <v>1019</v>
      </c>
      <c r="C153" t="s">
        <v>2118</v>
      </c>
      <c r="D153" s="43">
        <v>831000</v>
      </c>
      <c r="E153" s="43">
        <v>826602.16</v>
      </c>
      <c r="F153" s="43">
        <v>0</v>
      </c>
      <c r="G153" s="43">
        <v>4397.84</v>
      </c>
      <c r="H153" s="43">
        <v>-831000</v>
      </c>
      <c r="I153" s="43">
        <v>-826602.16</v>
      </c>
      <c r="J153" s="43">
        <v>-4397.84</v>
      </c>
      <c r="K153" t="str">
        <f>_xlfn.XLOOKUP(A153,Working!F:F,Working!F:F)</f>
        <v>7549C</v>
      </c>
      <c r="L153" t="str">
        <f>_xlfn.XLOOKUP(A153,'GL014'!A:A,'GL014'!A:A)</f>
        <v>7549C</v>
      </c>
    </row>
    <row r="154" spans="1:12" hidden="1" x14ac:dyDescent="0.25">
      <c r="A154" t="s">
        <v>2117</v>
      </c>
      <c r="B154" t="s">
        <v>2116</v>
      </c>
      <c r="C154" t="s">
        <v>2115</v>
      </c>
      <c r="D154" s="36">
        <v>188135.58</v>
      </c>
      <c r="E154" s="36">
        <v>188135.58</v>
      </c>
      <c r="F154">
        <v>0</v>
      </c>
      <c r="G154">
        <v>0</v>
      </c>
      <c r="H154" s="36">
        <v>-188135.58</v>
      </c>
      <c r="I154" s="36">
        <v>-188135.58</v>
      </c>
      <c r="J154">
        <v>0</v>
      </c>
      <c r="K154" t="e">
        <f>_xlfn.XLOOKUP(A154,Working!F:F,Working!F:F)</f>
        <v>#N/A</v>
      </c>
      <c r="L154" t="e">
        <f>_xlfn.XLOOKUP(A154,'GL014'!A:A,'GL014'!A:A)</f>
        <v>#N/A</v>
      </c>
    </row>
    <row r="155" spans="1:12" hidden="1" x14ac:dyDescent="0.25">
      <c r="A155" t="s">
        <v>2114</v>
      </c>
      <c r="B155" t="s">
        <v>2113</v>
      </c>
      <c r="C155" t="s">
        <v>2112</v>
      </c>
      <c r="D155" s="36">
        <v>971730.18</v>
      </c>
      <c r="E155" s="36">
        <v>971730.18</v>
      </c>
      <c r="F155">
        <v>0</v>
      </c>
      <c r="G155">
        <v>0</v>
      </c>
      <c r="H155" s="36">
        <v>-971730.18</v>
      </c>
      <c r="I155" s="36">
        <v>-971730.18</v>
      </c>
      <c r="J155">
        <v>0</v>
      </c>
      <c r="K155" t="e">
        <f>_xlfn.XLOOKUP(A155,Working!F:F,Working!F:F)</f>
        <v>#N/A</v>
      </c>
      <c r="L155" t="e">
        <f>_xlfn.XLOOKUP(A155,'GL014'!A:A,'GL014'!A:A)</f>
        <v>#N/A</v>
      </c>
    </row>
    <row r="156" spans="1:12" hidden="1" x14ac:dyDescent="0.25">
      <c r="A156" t="s">
        <v>2111</v>
      </c>
      <c r="B156" t="s">
        <v>2110</v>
      </c>
      <c r="C156" t="s">
        <v>2109</v>
      </c>
      <c r="D156" s="36">
        <v>1437169.93</v>
      </c>
      <c r="E156" s="36">
        <v>1437169.93</v>
      </c>
      <c r="F156">
        <v>0</v>
      </c>
      <c r="G156">
        <v>0</v>
      </c>
      <c r="H156" s="36">
        <v>-1437169.93</v>
      </c>
      <c r="I156" s="36">
        <v>-1437169.93</v>
      </c>
      <c r="J156">
        <v>0</v>
      </c>
      <c r="K156" t="e">
        <f>_xlfn.XLOOKUP(A156,Working!F:F,Working!F:F)</f>
        <v>#N/A</v>
      </c>
      <c r="L156" t="e">
        <f>_xlfn.XLOOKUP(A156,'GL014'!A:A,'GL014'!A:A)</f>
        <v>#N/A</v>
      </c>
    </row>
    <row r="157" spans="1:12" hidden="1" x14ac:dyDescent="0.25">
      <c r="A157" t="s">
        <v>2108</v>
      </c>
      <c r="B157" t="s">
        <v>2107</v>
      </c>
      <c r="C157" t="s">
        <v>2106</v>
      </c>
      <c r="D157" s="36">
        <v>931583.66</v>
      </c>
      <c r="E157" s="36">
        <v>931583.66</v>
      </c>
      <c r="F157">
        <v>0</v>
      </c>
      <c r="G157">
        <v>0</v>
      </c>
      <c r="H157" s="36">
        <v>-931583.66</v>
      </c>
      <c r="I157" s="36">
        <v>-931583.66</v>
      </c>
      <c r="J157">
        <v>0</v>
      </c>
      <c r="K157" t="e">
        <f>_xlfn.XLOOKUP(A157,Working!F:F,Working!F:F)</f>
        <v>#N/A</v>
      </c>
      <c r="L157" t="e">
        <f>_xlfn.XLOOKUP(A157,'GL014'!A:A,'GL014'!A:A)</f>
        <v>#N/A</v>
      </c>
    </row>
    <row r="158" spans="1:12" hidden="1" x14ac:dyDescent="0.25">
      <c r="A158" t="s">
        <v>2105</v>
      </c>
      <c r="B158" t="s">
        <v>2104</v>
      </c>
      <c r="C158" t="s">
        <v>2103</v>
      </c>
      <c r="D158" s="36">
        <v>6620557.1200000001</v>
      </c>
      <c r="E158" s="36">
        <v>6620557.1200000001</v>
      </c>
      <c r="F158">
        <v>0</v>
      </c>
      <c r="G158">
        <v>0</v>
      </c>
      <c r="H158" s="36">
        <v>-6620557.1200000001</v>
      </c>
      <c r="I158" s="36">
        <v>-6620557.1200000001</v>
      </c>
      <c r="J158">
        <v>0</v>
      </c>
      <c r="K158" t="e">
        <f>_xlfn.XLOOKUP(A158,Working!F:F,Working!F:F)</f>
        <v>#N/A</v>
      </c>
      <c r="L158" t="e">
        <f>_xlfn.XLOOKUP(A158,'GL014'!A:A,'GL014'!A:A)</f>
        <v>#N/A</v>
      </c>
    </row>
    <row r="159" spans="1:12" hidden="1" x14ac:dyDescent="0.25">
      <c r="A159" t="s">
        <v>2102</v>
      </c>
      <c r="B159" t="s">
        <v>2101</v>
      </c>
      <c r="C159" t="s">
        <v>2100</v>
      </c>
      <c r="D159" s="36">
        <v>6096689.7599999998</v>
      </c>
      <c r="E159" s="36">
        <v>6096689.7599999998</v>
      </c>
      <c r="F159">
        <v>0</v>
      </c>
      <c r="G159">
        <v>0</v>
      </c>
      <c r="H159" s="36">
        <v>-6096689.7599999998</v>
      </c>
      <c r="I159" s="36">
        <v>-6096689.7599999998</v>
      </c>
      <c r="J159">
        <v>0</v>
      </c>
      <c r="K159" t="e">
        <f>_xlfn.XLOOKUP(A159,Working!F:F,Working!F:F)</f>
        <v>#N/A</v>
      </c>
      <c r="L159" t="e">
        <f>_xlfn.XLOOKUP(A159,'GL014'!A:A,'GL014'!A:A)</f>
        <v>#N/A</v>
      </c>
    </row>
    <row r="160" spans="1:12" x14ac:dyDescent="0.25">
      <c r="A160" t="s">
        <v>118</v>
      </c>
      <c r="B160" t="s">
        <v>1018</v>
      </c>
      <c r="C160" t="s">
        <v>2099</v>
      </c>
      <c r="D160" s="43">
        <v>933130.65</v>
      </c>
      <c r="E160" s="43">
        <v>826884.63</v>
      </c>
      <c r="F160" s="43">
        <v>620.95000000000005</v>
      </c>
      <c r="G160" s="43">
        <v>105625.07</v>
      </c>
      <c r="H160" s="43">
        <v>-933130.65</v>
      </c>
      <c r="I160" s="43">
        <v>-826884.63</v>
      </c>
      <c r="J160" s="43">
        <v>-106246.02</v>
      </c>
      <c r="K160" t="str">
        <f>_xlfn.XLOOKUP(A160,Working!F:F,Working!F:F)</f>
        <v>7557C</v>
      </c>
      <c r="L160" t="str">
        <f>_xlfn.XLOOKUP(A160,'GL014'!A:A,'GL014'!A:A)</f>
        <v>7557C</v>
      </c>
    </row>
    <row r="161" spans="1:12" hidden="1" x14ac:dyDescent="0.25">
      <c r="A161" t="s">
        <v>2098</v>
      </c>
      <c r="B161" t="s">
        <v>2097</v>
      </c>
      <c r="C161" t="s">
        <v>2096</v>
      </c>
      <c r="D161" s="36">
        <v>917826.95</v>
      </c>
      <c r="E161" s="36">
        <v>917826.95</v>
      </c>
      <c r="F161">
        <v>0</v>
      </c>
      <c r="G161">
        <v>0</v>
      </c>
      <c r="H161" s="36">
        <v>-917826.95</v>
      </c>
      <c r="I161" s="36">
        <v>-917826.95</v>
      </c>
      <c r="J161">
        <v>0</v>
      </c>
      <c r="K161" t="e">
        <f>_xlfn.XLOOKUP(A161,Working!F:F,Working!F:F)</f>
        <v>#N/A</v>
      </c>
      <c r="L161" t="e">
        <f>_xlfn.XLOOKUP(A161,'GL014'!A:A,'GL014'!A:A)</f>
        <v>#N/A</v>
      </c>
    </row>
    <row r="162" spans="1:12" x14ac:dyDescent="0.25">
      <c r="A162" t="s">
        <v>122</v>
      </c>
      <c r="B162" t="s">
        <v>1017</v>
      </c>
      <c r="C162" t="s">
        <v>2095</v>
      </c>
      <c r="D162" s="43">
        <v>31956205.629999999</v>
      </c>
      <c r="E162" s="43">
        <v>5977524.5499999998</v>
      </c>
      <c r="F162" s="43">
        <v>20968207.98</v>
      </c>
      <c r="G162" s="43">
        <v>5010473.0999999996</v>
      </c>
      <c r="H162" s="43">
        <v>-31956205.629999999</v>
      </c>
      <c r="I162" s="43">
        <v>-5976536.8399999999</v>
      </c>
      <c r="J162" s="43">
        <v>-25979668.789999999</v>
      </c>
      <c r="K162" t="str">
        <f>_xlfn.XLOOKUP(A162,Working!F:F,Working!F:F)</f>
        <v>7559C</v>
      </c>
      <c r="L162" t="str">
        <f>_xlfn.XLOOKUP(A162,'GL014'!A:A,'GL014'!A:A)</f>
        <v>7559C</v>
      </c>
    </row>
    <row r="163" spans="1:12" x14ac:dyDescent="0.25">
      <c r="A163" t="s">
        <v>126</v>
      </c>
      <c r="B163" t="s">
        <v>1016</v>
      </c>
      <c r="C163" t="s">
        <v>2094</v>
      </c>
      <c r="D163" s="43">
        <v>810000</v>
      </c>
      <c r="E163" s="43">
        <v>250348.55</v>
      </c>
      <c r="F163" s="43">
        <v>60103.54</v>
      </c>
      <c r="G163" s="43">
        <v>499547.91</v>
      </c>
      <c r="H163" s="43">
        <v>-810000</v>
      </c>
      <c r="I163" s="43">
        <v>-250348.55</v>
      </c>
      <c r="J163" s="43">
        <v>-559651.44999999995</v>
      </c>
      <c r="K163" t="str">
        <f>_xlfn.XLOOKUP(A163,Working!F:F,Working!F:F)</f>
        <v>7560C</v>
      </c>
      <c r="L163" t="str">
        <f>_xlfn.XLOOKUP(A163,'GL014'!A:A,'GL014'!A:A)</f>
        <v>7560C</v>
      </c>
    </row>
    <row r="164" spans="1:12" x14ac:dyDescent="0.25">
      <c r="A164" t="s">
        <v>129</v>
      </c>
      <c r="B164" t="s">
        <v>1015</v>
      </c>
      <c r="C164" t="s">
        <v>2093</v>
      </c>
      <c r="D164" s="43">
        <v>22000000</v>
      </c>
      <c r="E164" s="43">
        <v>4519134.16</v>
      </c>
      <c r="F164" s="43">
        <v>569164.1</v>
      </c>
      <c r="G164" s="43">
        <v>16911701.739999998</v>
      </c>
      <c r="H164" s="43">
        <v>-22000000</v>
      </c>
      <c r="I164" s="43">
        <v>-4519134.16</v>
      </c>
      <c r="J164" s="43">
        <v>-17480865.84</v>
      </c>
      <c r="K164" t="str">
        <f>_xlfn.XLOOKUP(A164,Working!F:F,Working!F:F)</f>
        <v>7561C</v>
      </c>
      <c r="L164" t="str">
        <f>_xlfn.XLOOKUP(A164,'GL014'!A:A,'GL014'!A:A)</f>
        <v>7561C</v>
      </c>
    </row>
    <row r="165" spans="1:12" x14ac:dyDescent="0.25">
      <c r="A165" t="s">
        <v>132</v>
      </c>
      <c r="B165" t="s">
        <v>1014</v>
      </c>
      <c r="C165" t="s">
        <v>2092</v>
      </c>
      <c r="D165" s="43">
        <v>95000</v>
      </c>
      <c r="E165" s="43">
        <v>11087.12</v>
      </c>
      <c r="F165" s="43">
        <v>0</v>
      </c>
      <c r="G165" s="43">
        <v>83912.88</v>
      </c>
      <c r="H165" s="43">
        <v>-95000</v>
      </c>
      <c r="I165" s="43">
        <v>-11087.12</v>
      </c>
      <c r="J165" s="43">
        <v>-83912.88</v>
      </c>
      <c r="K165" t="str">
        <f>_xlfn.XLOOKUP(A165,Working!F:F,Working!F:F)</f>
        <v>7562C</v>
      </c>
      <c r="L165" t="str">
        <f>_xlfn.XLOOKUP(A165,'GL014'!A:A,'GL014'!A:A)</f>
        <v>7562C</v>
      </c>
    </row>
    <row r="166" spans="1:12" x14ac:dyDescent="0.25">
      <c r="A166" t="s">
        <v>135</v>
      </c>
      <c r="B166" t="s">
        <v>1013</v>
      </c>
      <c r="C166" t="s">
        <v>2091</v>
      </c>
      <c r="D166" s="43">
        <v>95000</v>
      </c>
      <c r="E166" s="43">
        <v>11530.39</v>
      </c>
      <c r="F166" s="43">
        <v>0</v>
      </c>
      <c r="G166" s="43">
        <v>83469.61</v>
      </c>
      <c r="H166" s="43">
        <v>-95000</v>
      </c>
      <c r="I166" s="43">
        <v>-11530.39</v>
      </c>
      <c r="J166" s="43">
        <v>-83469.61</v>
      </c>
      <c r="K166" t="str">
        <f>_xlfn.XLOOKUP(A166,Working!F:F,Working!F:F)</f>
        <v>7563C</v>
      </c>
      <c r="L166" t="str">
        <f>_xlfn.XLOOKUP(A166,'GL014'!A:A,'GL014'!A:A)</f>
        <v>7563C</v>
      </c>
    </row>
    <row r="167" spans="1:12" x14ac:dyDescent="0.25">
      <c r="A167" t="s">
        <v>138</v>
      </c>
      <c r="B167" t="s">
        <v>1012</v>
      </c>
      <c r="C167" t="s">
        <v>2090</v>
      </c>
      <c r="D167" s="43">
        <v>95000</v>
      </c>
      <c r="E167" s="43">
        <v>11076.33</v>
      </c>
      <c r="F167" s="43">
        <v>0</v>
      </c>
      <c r="G167" s="43">
        <v>83923.67</v>
      </c>
      <c r="H167" s="43">
        <v>-95000</v>
      </c>
      <c r="I167" s="43">
        <v>-11076.33</v>
      </c>
      <c r="J167" s="43">
        <v>-83923.67</v>
      </c>
      <c r="K167" t="str">
        <f>_xlfn.XLOOKUP(A167,Working!F:F,Working!F:F)</f>
        <v>7564C</v>
      </c>
      <c r="L167" t="str">
        <f>_xlfn.XLOOKUP(A167,'GL014'!A:A,'GL014'!A:A)</f>
        <v>7564C</v>
      </c>
    </row>
    <row r="168" spans="1:12" x14ac:dyDescent="0.25">
      <c r="A168" t="s">
        <v>141</v>
      </c>
      <c r="B168" t="s">
        <v>1011</v>
      </c>
      <c r="C168" t="s">
        <v>2089</v>
      </c>
      <c r="D168" s="43">
        <v>391000</v>
      </c>
      <c r="E168" s="43">
        <v>33810.269999999997</v>
      </c>
      <c r="F168" s="43">
        <v>335769.56</v>
      </c>
      <c r="G168" s="43">
        <v>21420.17</v>
      </c>
      <c r="H168" s="43">
        <v>-391000</v>
      </c>
      <c r="I168" s="43">
        <v>-33810.269999999997</v>
      </c>
      <c r="J168" s="43">
        <v>-357189.73</v>
      </c>
      <c r="K168" t="str">
        <f>_xlfn.XLOOKUP(A168,Working!F:F,Working!F:F)</f>
        <v>7565C</v>
      </c>
      <c r="L168" t="str">
        <f>_xlfn.XLOOKUP(A168,'GL014'!A:A,'GL014'!A:A)</f>
        <v>7565C</v>
      </c>
    </row>
    <row r="169" spans="1:12" x14ac:dyDescent="0.25">
      <c r="A169" t="s">
        <v>144</v>
      </c>
      <c r="B169" t="s">
        <v>1010</v>
      </c>
      <c r="C169" t="s">
        <v>2088</v>
      </c>
      <c r="D169" s="43">
        <v>300000</v>
      </c>
      <c r="E169" s="43">
        <v>148103.17000000001</v>
      </c>
      <c r="F169" s="43">
        <v>146635.28</v>
      </c>
      <c r="G169" s="43">
        <v>5261.55</v>
      </c>
      <c r="H169" s="43">
        <v>-300000</v>
      </c>
      <c r="I169" s="43">
        <v>-148103.17000000001</v>
      </c>
      <c r="J169" s="43">
        <v>-151896.82999999999</v>
      </c>
      <c r="K169" t="str">
        <f>_xlfn.XLOOKUP(A169,Working!F:F,Working!F:F)</f>
        <v>7566C</v>
      </c>
      <c r="L169" t="str">
        <f>_xlfn.XLOOKUP(A169,'GL014'!A:A,'GL014'!A:A)</f>
        <v>7566C</v>
      </c>
    </row>
    <row r="170" spans="1:12" x14ac:dyDescent="0.25">
      <c r="A170" t="s">
        <v>147</v>
      </c>
      <c r="B170" t="s">
        <v>1009</v>
      </c>
      <c r="C170" t="s">
        <v>2087</v>
      </c>
      <c r="D170" s="43">
        <v>4250000</v>
      </c>
      <c r="E170" s="43">
        <v>1330809.8799999999</v>
      </c>
      <c r="F170" s="43">
        <v>479726.63</v>
      </c>
      <c r="G170" s="43">
        <v>2439463.4900000002</v>
      </c>
      <c r="H170" s="43">
        <v>-4250000</v>
      </c>
      <c r="I170" s="43">
        <v>-1330809.8799999999</v>
      </c>
      <c r="J170" s="43">
        <v>-2919190.12</v>
      </c>
      <c r="K170" t="str">
        <f>_xlfn.XLOOKUP(A170,Working!F:F,Working!F:F)</f>
        <v>7567C</v>
      </c>
      <c r="L170" t="str">
        <f>_xlfn.XLOOKUP(A170,'GL014'!A:A,'GL014'!A:A)</f>
        <v>7567C</v>
      </c>
    </row>
    <row r="171" spans="1:12" x14ac:dyDescent="0.25">
      <c r="A171" t="s">
        <v>150</v>
      </c>
      <c r="B171" t="s">
        <v>1008</v>
      </c>
      <c r="C171" t="s">
        <v>2086</v>
      </c>
      <c r="D171" s="43">
        <v>1746000</v>
      </c>
      <c r="E171" s="43">
        <v>1740294.38</v>
      </c>
      <c r="F171" s="43">
        <v>1333.72</v>
      </c>
      <c r="G171" s="43">
        <v>4371.8999999999996</v>
      </c>
      <c r="H171" s="43">
        <v>-1746000</v>
      </c>
      <c r="I171" s="43">
        <v>-1740294.38</v>
      </c>
      <c r="J171" s="43">
        <v>-5705.62</v>
      </c>
      <c r="K171" t="str">
        <f>_xlfn.XLOOKUP(A171,Working!F:F,Working!F:F)</f>
        <v>7568C</v>
      </c>
      <c r="L171" t="str">
        <f>_xlfn.XLOOKUP(A171,'GL014'!A:A,'GL014'!A:A)</f>
        <v>7568C</v>
      </c>
    </row>
    <row r="172" spans="1:12" hidden="1" x14ac:dyDescent="0.25">
      <c r="A172" t="s">
        <v>2085</v>
      </c>
      <c r="B172" t="s">
        <v>2084</v>
      </c>
      <c r="C172" t="s">
        <v>2083</v>
      </c>
      <c r="D172" s="36">
        <v>373019.23</v>
      </c>
      <c r="E172" s="36">
        <v>373019.23</v>
      </c>
      <c r="F172">
        <v>0</v>
      </c>
      <c r="G172">
        <v>0</v>
      </c>
      <c r="H172" s="36">
        <v>-373019.23</v>
      </c>
      <c r="I172" s="36">
        <v>-373019.23</v>
      </c>
      <c r="J172">
        <v>0</v>
      </c>
      <c r="K172" t="e">
        <f>_xlfn.XLOOKUP(A172,Working!F:F,Working!F:F)</f>
        <v>#N/A</v>
      </c>
      <c r="L172" t="e">
        <f>_xlfn.XLOOKUP(A172,'GL014'!A:A,'GL014'!A:A)</f>
        <v>#N/A</v>
      </c>
    </row>
    <row r="173" spans="1:12" x14ac:dyDescent="0.25">
      <c r="A173" t="s">
        <v>153</v>
      </c>
      <c r="B173" t="s">
        <v>1007</v>
      </c>
      <c r="C173" t="s">
        <v>2082</v>
      </c>
      <c r="D173" s="43">
        <v>447495.23</v>
      </c>
      <c r="E173" s="43">
        <v>443928.48</v>
      </c>
      <c r="F173" s="43">
        <v>0</v>
      </c>
      <c r="G173" s="43">
        <v>3566.75</v>
      </c>
      <c r="H173" s="43">
        <v>-447495.23</v>
      </c>
      <c r="I173" s="43">
        <v>-443928.48</v>
      </c>
      <c r="J173" s="43">
        <v>-3566.75</v>
      </c>
      <c r="K173" t="str">
        <f>_xlfn.XLOOKUP(A173,Working!F:F,Working!F:F)</f>
        <v>7570C</v>
      </c>
      <c r="L173" t="str">
        <f>_xlfn.XLOOKUP(A173,'GL014'!A:A,'GL014'!A:A)</f>
        <v>7570C</v>
      </c>
    </row>
    <row r="174" spans="1:12" x14ac:dyDescent="0.25">
      <c r="A174" t="s">
        <v>156</v>
      </c>
      <c r="B174" t="s">
        <v>1006</v>
      </c>
      <c r="C174" t="s">
        <v>2081</v>
      </c>
      <c r="D174" s="43">
        <v>1000000</v>
      </c>
      <c r="E174" s="43">
        <v>971222.54</v>
      </c>
      <c r="F174" s="43">
        <v>6388.62</v>
      </c>
      <c r="G174" s="43">
        <v>22388.84</v>
      </c>
      <c r="H174" s="43">
        <v>-1000000</v>
      </c>
      <c r="I174" s="43">
        <v>-971222.54</v>
      </c>
      <c r="J174" s="43">
        <v>-28777.46</v>
      </c>
      <c r="K174" t="str">
        <f>_xlfn.XLOOKUP(A174,Working!F:F,Working!F:F)</f>
        <v>7571C</v>
      </c>
      <c r="L174" t="str">
        <f>_xlfn.XLOOKUP(A174,'GL014'!A:A,'GL014'!A:A)</f>
        <v>7571C</v>
      </c>
    </row>
    <row r="175" spans="1:12" x14ac:dyDescent="0.25">
      <c r="A175" t="s">
        <v>159</v>
      </c>
      <c r="B175" t="s">
        <v>1005</v>
      </c>
      <c r="C175" t="s">
        <v>2080</v>
      </c>
      <c r="D175" s="43">
        <v>4200000</v>
      </c>
      <c r="E175" s="43">
        <v>447788.69</v>
      </c>
      <c r="F175" s="43">
        <v>577509.44999999995</v>
      </c>
      <c r="G175" s="43">
        <v>3174701.86</v>
      </c>
      <c r="H175" s="43">
        <v>-4200000</v>
      </c>
      <c r="I175" s="43">
        <v>-447788.69</v>
      </c>
      <c r="J175" s="43">
        <v>-3752211.31</v>
      </c>
      <c r="K175" t="str">
        <f>_xlfn.XLOOKUP(A175,Working!F:F,Working!F:F)</f>
        <v>7572C</v>
      </c>
      <c r="L175" t="str">
        <f>_xlfn.XLOOKUP(A175,'GL014'!A:A,'GL014'!A:A)</f>
        <v>7572C</v>
      </c>
    </row>
    <row r="176" spans="1:12" x14ac:dyDescent="0.25">
      <c r="A176" t="s">
        <v>162</v>
      </c>
      <c r="B176" t="s">
        <v>1004</v>
      </c>
      <c r="C176" t="s">
        <v>2079</v>
      </c>
      <c r="D176" s="43">
        <v>518642</v>
      </c>
      <c r="E176" s="43">
        <v>487216.72</v>
      </c>
      <c r="F176" s="43">
        <v>2864.44</v>
      </c>
      <c r="G176" s="43">
        <v>28560.84</v>
      </c>
      <c r="H176" s="43">
        <v>-518642</v>
      </c>
      <c r="I176" s="43">
        <v>-487216.72</v>
      </c>
      <c r="J176" s="43">
        <v>-31425.279999999999</v>
      </c>
      <c r="K176" t="str">
        <f>_xlfn.XLOOKUP(A176,Working!F:F,Working!F:F)</f>
        <v>7573C</v>
      </c>
      <c r="L176" t="str">
        <f>_xlfn.XLOOKUP(A176,'GL014'!A:A,'GL014'!A:A)</f>
        <v>7573C</v>
      </c>
    </row>
    <row r="177" spans="1:12" x14ac:dyDescent="0.25">
      <c r="A177" t="s">
        <v>165</v>
      </c>
      <c r="B177" t="s">
        <v>1003</v>
      </c>
      <c r="C177" t="s">
        <v>2078</v>
      </c>
      <c r="D177" s="43">
        <v>1160000</v>
      </c>
      <c r="E177" s="43">
        <v>612046.71</v>
      </c>
      <c r="F177" s="43">
        <v>124196.05</v>
      </c>
      <c r="G177" s="43">
        <v>423757.24</v>
      </c>
      <c r="H177" s="43">
        <v>-1160000</v>
      </c>
      <c r="I177" s="43">
        <v>-612046.71</v>
      </c>
      <c r="J177" s="43">
        <v>-547953.29</v>
      </c>
      <c r="K177" t="str">
        <f>_xlfn.XLOOKUP(A177,Working!F:F,Working!F:F)</f>
        <v>7574C</v>
      </c>
      <c r="L177" t="str">
        <f>_xlfn.XLOOKUP(A177,'GL014'!A:A,'GL014'!A:A)</f>
        <v>7574C</v>
      </c>
    </row>
    <row r="178" spans="1:12" x14ac:dyDescent="0.25">
      <c r="A178" t="s">
        <v>168</v>
      </c>
      <c r="B178" t="s">
        <v>1002</v>
      </c>
      <c r="C178" t="s">
        <v>2077</v>
      </c>
      <c r="D178" s="43">
        <v>750000</v>
      </c>
      <c r="E178" s="43">
        <v>0</v>
      </c>
      <c r="F178" s="43">
        <v>0</v>
      </c>
      <c r="G178" s="43">
        <v>750000</v>
      </c>
      <c r="H178" s="43">
        <v>-750000</v>
      </c>
      <c r="I178" s="43">
        <v>0</v>
      </c>
      <c r="J178" s="43">
        <v>-750000</v>
      </c>
      <c r="K178" t="str">
        <f>_xlfn.XLOOKUP(A178,Working!F:F,Working!F:F)</f>
        <v>7575C</v>
      </c>
      <c r="L178" t="str">
        <f>_xlfn.XLOOKUP(A178,'GL014'!A:A,'GL014'!A:A)</f>
        <v>7575C</v>
      </c>
    </row>
    <row r="179" spans="1:12" hidden="1" x14ac:dyDescent="0.25">
      <c r="A179" t="s">
        <v>2076</v>
      </c>
      <c r="B179" t="s">
        <v>2075</v>
      </c>
      <c r="C179" t="s">
        <v>2074</v>
      </c>
      <c r="D179" s="36">
        <v>125338.07</v>
      </c>
      <c r="E179" s="36">
        <v>125338.07</v>
      </c>
      <c r="F179">
        <v>0</v>
      </c>
      <c r="G179">
        <v>0</v>
      </c>
      <c r="H179" s="36">
        <v>-125338.07</v>
      </c>
      <c r="I179" s="36">
        <v>-125338.07</v>
      </c>
      <c r="J179">
        <v>0</v>
      </c>
      <c r="K179" t="e">
        <f>_xlfn.XLOOKUP(A179,Working!F:F,Working!F:F)</f>
        <v>#N/A</v>
      </c>
      <c r="L179" t="e">
        <f>_xlfn.XLOOKUP(A179,'GL014'!A:A,'GL014'!A:A)</f>
        <v>#N/A</v>
      </c>
    </row>
    <row r="180" spans="1:12" x14ac:dyDescent="0.25">
      <c r="A180" t="s">
        <v>171</v>
      </c>
      <c r="B180" t="s">
        <v>1001</v>
      </c>
      <c r="C180" t="s">
        <v>2073</v>
      </c>
      <c r="D180" s="43">
        <v>150000</v>
      </c>
      <c r="E180" s="43">
        <v>145556.82</v>
      </c>
      <c r="F180" s="43">
        <v>624.6</v>
      </c>
      <c r="G180" s="43">
        <v>3818.58</v>
      </c>
      <c r="H180" s="43">
        <v>-150000</v>
      </c>
      <c r="I180" s="43">
        <v>-145556.82</v>
      </c>
      <c r="J180" s="43">
        <v>-4443.18</v>
      </c>
      <c r="K180" t="str">
        <f>_xlfn.XLOOKUP(A180,Working!F:F,Working!F:F)</f>
        <v>7578C</v>
      </c>
      <c r="L180" t="str">
        <f>_xlfn.XLOOKUP(A180,'GL014'!A:A,'GL014'!A:A)</f>
        <v>7578C</v>
      </c>
    </row>
    <row r="181" spans="1:12" hidden="1" x14ac:dyDescent="0.25">
      <c r="A181" t="s">
        <v>2072</v>
      </c>
      <c r="B181" t="s">
        <v>2071</v>
      </c>
      <c r="C181" t="s">
        <v>2070</v>
      </c>
      <c r="D181" s="36">
        <v>65700.22</v>
      </c>
      <c r="E181" s="36">
        <v>65700.22</v>
      </c>
      <c r="F181">
        <v>0</v>
      </c>
      <c r="G181">
        <v>0</v>
      </c>
      <c r="H181" s="36">
        <v>-65700.22</v>
      </c>
      <c r="I181" s="36">
        <v>-65700.22</v>
      </c>
      <c r="J181">
        <v>0</v>
      </c>
      <c r="K181" t="e">
        <f>_xlfn.XLOOKUP(A181,Working!F:F,Working!F:F)</f>
        <v>#N/A</v>
      </c>
      <c r="L181" t="e">
        <f>_xlfn.XLOOKUP(A181,'GL014'!A:A,'GL014'!A:A)</f>
        <v>#N/A</v>
      </c>
    </row>
    <row r="182" spans="1:12" x14ac:dyDescent="0.25">
      <c r="A182" t="s">
        <v>185</v>
      </c>
      <c r="B182" t="s">
        <v>997</v>
      </c>
      <c r="C182" t="s">
        <v>2069</v>
      </c>
      <c r="D182" s="43">
        <v>4579859.4000000004</v>
      </c>
      <c r="E182" s="43">
        <v>4072635.29</v>
      </c>
      <c r="F182" s="43">
        <v>402458.13</v>
      </c>
      <c r="G182" s="43">
        <v>104765.98</v>
      </c>
      <c r="H182" s="43">
        <v>-4579859.4000000004</v>
      </c>
      <c r="I182" s="43">
        <v>-4072635.29</v>
      </c>
      <c r="J182" s="43">
        <v>-507224.11</v>
      </c>
      <c r="K182" t="str">
        <f>_xlfn.XLOOKUP(A182,Working!F:F,Working!F:F)</f>
        <v>7634C</v>
      </c>
      <c r="L182" t="str">
        <f>_xlfn.XLOOKUP(A182,'GL014'!A:A,'GL014'!A:A)</f>
        <v>7634C</v>
      </c>
    </row>
    <row r="183" spans="1:12" hidden="1" x14ac:dyDescent="0.25">
      <c r="A183" t="s">
        <v>2068</v>
      </c>
      <c r="B183" t="s">
        <v>2067</v>
      </c>
      <c r="C183" t="s">
        <v>2066</v>
      </c>
      <c r="D183" s="36">
        <v>1161099.6100000001</v>
      </c>
      <c r="E183" s="36">
        <v>1161099.6100000001</v>
      </c>
      <c r="F183">
        <v>0</v>
      </c>
      <c r="G183">
        <v>0</v>
      </c>
      <c r="H183" s="36">
        <v>-1161099.6100000001</v>
      </c>
      <c r="I183" s="36">
        <v>-1161099.6100000001</v>
      </c>
      <c r="J183">
        <v>0</v>
      </c>
      <c r="K183" t="e">
        <f>_xlfn.XLOOKUP(A183,Working!F:F,Working!F:F)</f>
        <v>#N/A</v>
      </c>
      <c r="L183" t="e">
        <f>_xlfn.XLOOKUP(A183,'GL014'!A:A,'GL014'!A:A)</f>
        <v>#N/A</v>
      </c>
    </row>
    <row r="184" spans="1:12" hidden="1" x14ac:dyDescent="0.25">
      <c r="A184" t="s">
        <v>2065</v>
      </c>
      <c r="B184" t="s">
        <v>2064</v>
      </c>
      <c r="C184" t="s">
        <v>2063</v>
      </c>
      <c r="D184" s="36">
        <v>79523.59</v>
      </c>
      <c r="E184" s="36">
        <v>79523.59</v>
      </c>
      <c r="F184">
        <v>0</v>
      </c>
      <c r="G184">
        <v>0</v>
      </c>
      <c r="H184" s="36">
        <v>-79523.59</v>
      </c>
      <c r="I184" s="36">
        <v>-79523.59</v>
      </c>
      <c r="J184">
        <v>0</v>
      </c>
      <c r="K184" t="e">
        <f>_xlfn.XLOOKUP(A184,Working!F:F,Working!F:F)</f>
        <v>#N/A</v>
      </c>
      <c r="L184" t="e">
        <f>_xlfn.XLOOKUP(A184,'GL014'!A:A,'GL014'!A:A)</f>
        <v>#N/A</v>
      </c>
    </row>
    <row r="185" spans="1:12" hidden="1" x14ac:dyDescent="0.25">
      <c r="A185" t="s">
        <v>2062</v>
      </c>
      <c r="B185" t="s">
        <v>2061</v>
      </c>
      <c r="C185" t="s">
        <v>2060</v>
      </c>
      <c r="D185" s="36">
        <v>358043.47</v>
      </c>
      <c r="E185" s="36">
        <v>358043.47</v>
      </c>
      <c r="F185">
        <v>0</v>
      </c>
      <c r="G185">
        <v>0</v>
      </c>
      <c r="H185" s="36">
        <v>-358043.47</v>
      </c>
      <c r="I185" s="36">
        <v>-358043.47</v>
      </c>
      <c r="J185">
        <v>0</v>
      </c>
      <c r="K185" t="e">
        <f>_xlfn.XLOOKUP(A185,Working!F:F,Working!F:F)</f>
        <v>#N/A</v>
      </c>
      <c r="L185" t="e">
        <f>_xlfn.XLOOKUP(A185,'GL014'!A:A,'GL014'!A:A)</f>
        <v>#N/A</v>
      </c>
    </row>
    <row r="186" spans="1:12" hidden="1" x14ac:dyDescent="0.25">
      <c r="A186" t="s">
        <v>2059</v>
      </c>
      <c r="B186" t="s">
        <v>2058</v>
      </c>
      <c r="C186" t="s">
        <v>2008</v>
      </c>
      <c r="D186" s="36">
        <v>284637.5</v>
      </c>
      <c r="E186" s="36">
        <v>284637.5</v>
      </c>
      <c r="F186">
        <v>0</v>
      </c>
      <c r="G186">
        <v>0</v>
      </c>
      <c r="H186" s="36">
        <v>-284637.5</v>
      </c>
      <c r="I186" s="36">
        <v>-284637.5</v>
      </c>
      <c r="J186">
        <v>0</v>
      </c>
      <c r="K186" t="e">
        <f>_xlfn.XLOOKUP(A186,Working!F:F,Working!F:F)</f>
        <v>#N/A</v>
      </c>
      <c r="L186" t="e">
        <f>_xlfn.XLOOKUP(A186,'GL014'!A:A,'GL014'!A:A)</f>
        <v>#N/A</v>
      </c>
    </row>
    <row r="187" spans="1:12" hidden="1" x14ac:dyDescent="0.25">
      <c r="A187" t="s">
        <v>2057</v>
      </c>
      <c r="B187" t="s">
        <v>2056</v>
      </c>
      <c r="C187" t="s">
        <v>2055</v>
      </c>
      <c r="D187" s="36">
        <v>3799374.23</v>
      </c>
      <c r="E187" s="36">
        <v>3799374.23</v>
      </c>
      <c r="F187">
        <v>0</v>
      </c>
      <c r="G187">
        <v>0</v>
      </c>
      <c r="H187" s="36">
        <v>-3799374.23</v>
      </c>
      <c r="I187" s="36">
        <v>-3799374.23</v>
      </c>
      <c r="J187">
        <v>0</v>
      </c>
      <c r="K187" t="e">
        <f>_xlfn.XLOOKUP(A187,Working!F:F,Working!F:F)</f>
        <v>#N/A</v>
      </c>
      <c r="L187" t="e">
        <f>_xlfn.XLOOKUP(A187,'GL014'!A:A,'GL014'!A:A)</f>
        <v>#N/A</v>
      </c>
    </row>
    <row r="188" spans="1:12" hidden="1" x14ac:dyDescent="0.25">
      <c r="A188" t="s">
        <v>2054</v>
      </c>
      <c r="B188" t="s">
        <v>2053</v>
      </c>
      <c r="C188" t="s">
        <v>2052</v>
      </c>
      <c r="D188" s="36">
        <v>216638.95</v>
      </c>
      <c r="E188" s="36">
        <v>216638.95</v>
      </c>
      <c r="F188">
        <v>0</v>
      </c>
      <c r="G188">
        <v>0</v>
      </c>
      <c r="H188" s="36">
        <v>-216638.95</v>
      </c>
      <c r="I188" s="36">
        <v>-216638.95</v>
      </c>
      <c r="J188">
        <v>0</v>
      </c>
      <c r="K188" t="e">
        <f>_xlfn.XLOOKUP(A188,Working!F:F,Working!F:F)</f>
        <v>#N/A</v>
      </c>
      <c r="L188" t="e">
        <f>_xlfn.XLOOKUP(A188,'GL014'!A:A,'GL014'!A:A)</f>
        <v>#N/A</v>
      </c>
    </row>
    <row r="189" spans="1:12" x14ac:dyDescent="0.25">
      <c r="A189" t="s">
        <v>196</v>
      </c>
      <c r="B189" t="s">
        <v>994</v>
      </c>
      <c r="C189" t="s">
        <v>2051</v>
      </c>
      <c r="D189" s="43">
        <v>28454000</v>
      </c>
      <c r="E189" s="43">
        <v>13884429.02</v>
      </c>
      <c r="F189" s="43">
        <v>13928606.439999999</v>
      </c>
      <c r="G189" s="43">
        <v>640964.54</v>
      </c>
      <c r="H189" s="43">
        <v>-28454000</v>
      </c>
      <c r="I189" s="43">
        <v>-13880236.77</v>
      </c>
      <c r="J189" s="43">
        <v>-14573763.23</v>
      </c>
      <c r="K189" t="str">
        <f>_xlfn.XLOOKUP(A189,Working!F:F,Working!F:F)</f>
        <v>7688C</v>
      </c>
      <c r="L189" t="str">
        <f>_xlfn.XLOOKUP(A189,'GL014'!A:A,'GL014'!A:A)</f>
        <v>7688C</v>
      </c>
    </row>
    <row r="190" spans="1:12" x14ac:dyDescent="0.25">
      <c r="A190" t="s">
        <v>199</v>
      </c>
      <c r="B190" t="s">
        <v>992</v>
      </c>
      <c r="C190" t="s">
        <v>2050</v>
      </c>
      <c r="D190" s="43">
        <v>18100000</v>
      </c>
      <c r="E190" s="43">
        <v>2311408.6800000002</v>
      </c>
      <c r="F190" s="43">
        <v>14235988.66</v>
      </c>
      <c r="G190" s="43">
        <v>1552602.66</v>
      </c>
      <c r="H190" s="43">
        <v>-18100000</v>
      </c>
      <c r="I190" s="43">
        <v>-2177577.63</v>
      </c>
      <c r="J190" s="43">
        <v>-15922422.369999999</v>
      </c>
      <c r="K190" t="str">
        <f>_xlfn.XLOOKUP(A190,Working!F:F,Working!F:F)</f>
        <v>7706C</v>
      </c>
      <c r="L190" t="str">
        <f>_xlfn.XLOOKUP(A190,'GL014'!A:A,'GL014'!A:A)</f>
        <v>7706C</v>
      </c>
    </row>
    <row r="191" spans="1:12" hidden="1" x14ac:dyDescent="0.25">
      <c r="A191" t="s">
        <v>2049</v>
      </c>
      <c r="B191" t="s">
        <v>2048</v>
      </c>
      <c r="C191" t="s">
        <v>1175</v>
      </c>
      <c r="D191" s="36">
        <v>2615836.65</v>
      </c>
      <c r="E191" s="36">
        <v>2615836.65</v>
      </c>
      <c r="F191">
        <v>0</v>
      </c>
      <c r="G191">
        <v>0</v>
      </c>
      <c r="H191" s="36">
        <v>-2615836.65</v>
      </c>
      <c r="I191" s="36">
        <v>-2615836.65</v>
      </c>
      <c r="J191">
        <v>0</v>
      </c>
      <c r="K191" t="e">
        <f>_xlfn.XLOOKUP(A191,Working!F:F,Working!F:F)</f>
        <v>#N/A</v>
      </c>
      <c r="L191" t="e">
        <f>_xlfn.XLOOKUP(A191,'GL014'!A:A,'GL014'!A:A)</f>
        <v>#N/A</v>
      </c>
    </row>
    <row r="192" spans="1:12" x14ac:dyDescent="0.25">
      <c r="A192" t="s">
        <v>203</v>
      </c>
      <c r="B192" t="s">
        <v>991</v>
      </c>
      <c r="C192" t="s">
        <v>2047</v>
      </c>
      <c r="D192" s="43">
        <v>5043229.67</v>
      </c>
      <c r="E192" s="43">
        <v>1662066.56</v>
      </c>
      <c r="F192" s="43">
        <v>570773.72</v>
      </c>
      <c r="G192" s="43">
        <v>2810389.39</v>
      </c>
      <c r="H192" s="43">
        <v>-5043229.67</v>
      </c>
      <c r="I192" s="43">
        <v>-1662066.56</v>
      </c>
      <c r="J192" s="43">
        <v>-3381163.11</v>
      </c>
      <c r="K192" t="str">
        <f>_xlfn.XLOOKUP(A192,Working!F:F,Working!F:F)</f>
        <v>7708C</v>
      </c>
      <c r="L192" t="str">
        <f>_xlfn.XLOOKUP(A192,'GL014'!A:A,'GL014'!A:A)</f>
        <v>7708C</v>
      </c>
    </row>
    <row r="193" spans="1:12" x14ac:dyDescent="0.25">
      <c r="A193" t="s">
        <v>205</v>
      </c>
      <c r="B193" t="s">
        <v>990</v>
      </c>
      <c r="C193" t="s">
        <v>2046</v>
      </c>
      <c r="D193" s="43">
        <v>1000000</v>
      </c>
      <c r="E193" s="43">
        <v>178490.77</v>
      </c>
      <c r="F193" s="43">
        <v>28303.759999999998</v>
      </c>
      <c r="G193" s="43">
        <v>793205.47</v>
      </c>
      <c r="H193" s="43">
        <v>-1000000</v>
      </c>
      <c r="I193" s="43">
        <v>-178490.77</v>
      </c>
      <c r="J193" s="43">
        <v>-821509.23</v>
      </c>
      <c r="K193" t="str">
        <f>_xlfn.XLOOKUP(A193,Working!F:F,Working!F:F)</f>
        <v>7709C</v>
      </c>
      <c r="L193" t="str">
        <f>_xlfn.XLOOKUP(A193,'GL014'!A:A,'GL014'!A:A)</f>
        <v>7709C</v>
      </c>
    </row>
    <row r="194" spans="1:12" x14ac:dyDescent="0.25">
      <c r="A194" t="s">
        <v>208</v>
      </c>
      <c r="B194" t="s">
        <v>989</v>
      </c>
      <c r="C194" t="s">
        <v>2045</v>
      </c>
      <c r="D194" s="43">
        <v>4500000</v>
      </c>
      <c r="E194" s="43">
        <v>4498963.3600000003</v>
      </c>
      <c r="F194" s="43">
        <v>96.43</v>
      </c>
      <c r="G194" s="43">
        <v>940.21</v>
      </c>
      <c r="H194" s="43">
        <v>-4500000</v>
      </c>
      <c r="I194" s="43">
        <v>-4498963.3600000003</v>
      </c>
      <c r="J194" s="43">
        <v>-1036.6400000000001</v>
      </c>
      <c r="K194" t="str">
        <f>_xlfn.XLOOKUP(A194,Working!F:F,Working!F:F)</f>
        <v>7710C</v>
      </c>
      <c r="L194" t="str">
        <f>_xlfn.XLOOKUP(A194,'GL014'!A:A,'GL014'!A:A)</f>
        <v>7710C</v>
      </c>
    </row>
    <row r="195" spans="1:12" x14ac:dyDescent="0.25">
      <c r="A195" t="s">
        <v>210</v>
      </c>
      <c r="B195" t="s">
        <v>988</v>
      </c>
      <c r="C195" t="s">
        <v>2044</v>
      </c>
      <c r="D195" s="43">
        <v>800000</v>
      </c>
      <c r="E195" s="43">
        <v>387594.5</v>
      </c>
      <c r="F195" s="43">
        <v>134083.9</v>
      </c>
      <c r="G195" s="43">
        <v>278321.59999999998</v>
      </c>
      <c r="H195" s="43">
        <v>-800000</v>
      </c>
      <c r="I195" s="43">
        <v>-210299.07</v>
      </c>
      <c r="J195" s="43">
        <v>-589700.93000000005</v>
      </c>
      <c r="K195" t="str">
        <f>_xlfn.XLOOKUP(A195,Working!F:F,Working!F:F)</f>
        <v>7711C</v>
      </c>
      <c r="L195" t="str">
        <f>_xlfn.XLOOKUP(A195,'GL014'!A:A,'GL014'!A:A)</f>
        <v>7711C</v>
      </c>
    </row>
    <row r="196" spans="1:12" x14ac:dyDescent="0.25">
      <c r="A196" t="s">
        <v>213</v>
      </c>
      <c r="B196" t="s">
        <v>987</v>
      </c>
      <c r="C196" t="s">
        <v>2043</v>
      </c>
      <c r="D196" s="43">
        <v>810000</v>
      </c>
      <c r="E196" s="43">
        <v>736934.91</v>
      </c>
      <c r="F196" s="43">
        <v>25620.05</v>
      </c>
      <c r="G196" s="43">
        <v>47445.04</v>
      </c>
      <c r="H196" s="43">
        <v>-810000</v>
      </c>
      <c r="I196" s="43">
        <v>-736934.91</v>
      </c>
      <c r="J196" s="43">
        <v>-73065.09</v>
      </c>
      <c r="K196" t="str">
        <f>_xlfn.XLOOKUP(A196,Working!F:F,Working!F:F)</f>
        <v>7712C</v>
      </c>
      <c r="L196" t="str">
        <f>_xlfn.XLOOKUP(A196,'GL014'!A:A,'GL014'!A:A)</f>
        <v>7712C</v>
      </c>
    </row>
    <row r="197" spans="1:12" x14ac:dyDescent="0.25">
      <c r="A197" t="s">
        <v>216</v>
      </c>
      <c r="B197" t="s">
        <v>986</v>
      </c>
      <c r="C197" t="s">
        <v>2042</v>
      </c>
      <c r="D197" s="43">
        <v>1000000</v>
      </c>
      <c r="E197" s="43">
        <v>0</v>
      </c>
      <c r="F197" s="43">
        <v>0</v>
      </c>
      <c r="G197" s="43">
        <v>1000000</v>
      </c>
      <c r="H197" s="43">
        <v>-1000000</v>
      </c>
      <c r="I197" s="43">
        <v>0</v>
      </c>
      <c r="J197" s="43">
        <v>-1000000</v>
      </c>
      <c r="K197" t="str">
        <f>_xlfn.XLOOKUP(A197,Working!F:F,Working!F:F)</f>
        <v>7713C</v>
      </c>
      <c r="L197" t="str">
        <f>_xlfn.XLOOKUP(A197,'GL014'!A:A,'GL014'!A:A)</f>
        <v>7713C</v>
      </c>
    </row>
    <row r="198" spans="1:12" x14ac:dyDescent="0.25">
      <c r="A198" t="s">
        <v>219</v>
      </c>
      <c r="B198" t="s">
        <v>985</v>
      </c>
      <c r="C198" t="s">
        <v>2041</v>
      </c>
      <c r="D198" s="43">
        <v>1300000</v>
      </c>
      <c r="E198" s="43">
        <v>378961.29</v>
      </c>
      <c r="F198" s="43">
        <v>159015.32</v>
      </c>
      <c r="G198" s="43">
        <v>762023.39</v>
      </c>
      <c r="H198" s="43">
        <v>-1300000</v>
      </c>
      <c r="I198" s="43">
        <v>-378961.29</v>
      </c>
      <c r="J198" s="43">
        <v>-921038.71</v>
      </c>
      <c r="K198" t="str">
        <f>_xlfn.XLOOKUP(A198,Working!F:F,Working!F:F)</f>
        <v>7714C</v>
      </c>
      <c r="L198" t="str">
        <f>_xlfn.XLOOKUP(A198,'GL014'!A:A,'GL014'!A:A)</f>
        <v>7714C</v>
      </c>
    </row>
    <row r="199" spans="1:12" x14ac:dyDescent="0.25">
      <c r="A199" t="s">
        <v>222</v>
      </c>
      <c r="B199" t="s">
        <v>984</v>
      </c>
      <c r="C199" t="s">
        <v>2040</v>
      </c>
      <c r="D199" s="43">
        <v>5575000</v>
      </c>
      <c r="E199" s="43">
        <v>1682867.94</v>
      </c>
      <c r="F199" s="43">
        <v>635500.14</v>
      </c>
      <c r="G199" s="43">
        <v>3256631.92</v>
      </c>
      <c r="H199" s="43">
        <v>-5575000</v>
      </c>
      <c r="I199" s="43">
        <v>-1680088.21</v>
      </c>
      <c r="J199" s="43">
        <v>-3894911.79</v>
      </c>
      <c r="K199" t="str">
        <f>_xlfn.XLOOKUP(A199,Working!F:F,Working!F:F)</f>
        <v>7715C</v>
      </c>
      <c r="L199" t="str">
        <f>_xlfn.XLOOKUP(A199,'GL014'!A:A,'GL014'!A:A)</f>
        <v>7715C</v>
      </c>
    </row>
    <row r="200" spans="1:12" x14ac:dyDescent="0.25">
      <c r="A200" t="s">
        <v>225</v>
      </c>
      <c r="B200" t="s">
        <v>983</v>
      </c>
      <c r="C200" t="s">
        <v>2039</v>
      </c>
      <c r="D200" s="43">
        <v>14003835.82</v>
      </c>
      <c r="E200" s="43">
        <v>13387343.279999999</v>
      </c>
      <c r="F200" s="43">
        <v>61004.04</v>
      </c>
      <c r="G200" s="43">
        <v>555488.5</v>
      </c>
      <c r="H200" s="43">
        <v>-14003835.82</v>
      </c>
      <c r="I200" s="43">
        <v>-13384195.720000001</v>
      </c>
      <c r="J200" s="43">
        <v>-619640.1</v>
      </c>
      <c r="K200" t="str">
        <f>_xlfn.XLOOKUP(A200,Working!F:F,Working!F:F)</f>
        <v>7717C</v>
      </c>
      <c r="L200" t="str">
        <f>_xlfn.XLOOKUP(A200,'GL014'!A:A,'GL014'!A:A)</f>
        <v>7717C</v>
      </c>
    </row>
    <row r="201" spans="1:12" x14ac:dyDescent="0.25">
      <c r="A201" t="s">
        <v>227</v>
      </c>
      <c r="B201" t="s">
        <v>982</v>
      </c>
      <c r="C201" t="s">
        <v>2038</v>
      </c>
      <c r="D201" s="43">
        <v>4520000</v>
      </c>
      <c r="E201" s="43">
        <v>14378</v>
      </c>
      <c r="F201" s="43">
        <v>0</v>
      </c>
      <c r="G201" s="43">
        <v>4505622</v>
      </c>
      <c r="H201" s="43">
        <v>-4520000</v>
      </c>
      <c r="I201" s="43">
        <v>-14378</v>
      </c>
      <c r="J201" s="43">
        <v>-4505622</v>
      </c>
      <c r="K201" t="str">
        <f>_xlfn.XLOOKUP(A201,Working!F:F,Working!F:F)</f>
        <v>7718C</v>
      </c>
      <c r="L201" t="str">
        <f>_xlfn.XLOOKUP(A201,'GL014'!A:A,'GL014'!A:A)</f>
        <v>7718C</v>
      </c>
    </row>
    <row r="202" spans="1:12" x14ac:dyDescent="0.25">
      <c r="A202" t="s">
        <v>229</v>
      </c>
      <c r="B202" t="s">
        <v>981</v>
      </c>
      <c r="C202" t="s">
        <v>2037</v>
      </c>
      <c r="D202" s="43">
        <v>715000</v>
      </c>
      <c r="E202" s="43">
        <v>23209.81</v>
      </c>
      <c r="F202" s="43">
        <v>0</v>
      </c>
      <c r="G202" s="43">
        <v>691790.19</v>
      </c>
      <c r="H202" s="43">
        <v>-715000</v>
      </c>
      <c r="I202" s="43">
        <v>-23209.81</v>
      </c>
      <c r="J202" s="43">
        <v>-691790.19</v>
      </c>
      <c r="K202" t="str">
        <f>_xlfn.XLOOKUP(A202,Working!F:F,Working!F:F)</f>
        <v>7719C</v>
      </c>
      <c r="L202" t="str">
        <f>_xlfn.XLOOKUP(A202,'GL014'!A:A,'GL014'!A:A)</f>
        <v>7719C</v>
      </c>
    </row>
    <row r="203" spans="1:12" x14ac:dyDescent="0.25">
      <c r="A203" t="s">
        <v>232</v>
      </c>
      <c r="B203" t="s">
        <v>980</v>
      </c>
      <c r="C203" t="s">
        <v>2036</v>
      </c>
      <c r="D203" s="43">
        <v>155000</v>
      </c>
      <c r="E203" s="43">
        <v>35896.620000000003</v>
      </c>
      <c r="F203" s="43">
        <v>1170</v>
      </c>
      <c r="G203" s="43">
        <v>117933.38</v>
      </c>
      <c r="H203" s="43">
        <v>-155000</v>
      </c>
      <c r="I203" s="43">
        <v>-35896.620000000003</v>
      </c>
      <c r="J203" s="43">
        <v>-119103.38</v>
      </c>
      <c r="K203" t="str">
        <f>_xlfn.XLOOKUP(A203,Working!F:F,Working!F:F)</f>
        <v>7720C</v>
      </c>
      <c r="L203" t="str">
        <f>_xlfn.XLOOKUP(A203,'GL014'!A:A,'GL014'!A:A)</f>
        <v>7720C</v>
      </c>
    </row>
    <row r="204" spans="1:12" x14ac:dyDescent="0.25">
      <c r="A204" t="s">
        <v>235</v>
      </c>
      <c r="B204" t="s">
        <v>979</v>
      </c>
      <c r="C204" t="s">
        <v>2035</v>
      </c>
      <c r="D204" s="43">
        <v>100000</v>
      </c>
      <c r="E204" s="43">
        <v>11162.88</v>
      </c>
      <c r="F204" s="43">
        <v>395.25</v>
      </c>
      <c r="G204" s="43">
        <v>88441.87</v>
      </c>
      <c r="H204" s="43">
        <v>-100000</v>
      </c>
      <c r="I204" s="43">
        <v>-11162.88</v>
      </c>
      <c r="J204" s="43">
        <v>-88837.119999999995</v>
      </c>
      <c r="K204" t="str">
        <f>_xlfn.XLOOKUP(A204,Working!F:F,Working!F:F)</f>
        <v>7721C</v>
      </c>
      <c r="L204" t="str">
        <f>_xlfn.XLOOKUP(A204,'GL014'!A:A,'GL014'!A:A)</f>
        <v>7721C</v>
      </c>
    </row>
    <row r="205" spans="1:12" x14ac:dyDescent="0.25">
      <c r="A205" t="s">
        <v>238</v>
      </c>
      <c r="B205" t="s">
        <v>978</v>
      </c>
      <c r="C205" t="s">
        <v>2034</v>
      </c>
      <c r="D205" s="43">
        <v>165000</v>
      </c>
      <c r="E205" s="43">
        <v>17283.330000000002</v>
      </c>
      <c r="F205" s="43">
        <v>0</v>
      </c>
      <c r="G205" s="43">
        <v>147716.67000000001</v>
      </c>
      <c r="H205" s="43">
        <v>-165000</v>
      </c>
      <c r="I205" s="43">
        <v>-17283.330000000002</v>
      </c>
      <c r="J205" s="43">
        <v>-147716.67000000001</v>
      </c>
      <c r="K205" t="str">
        <f>_xlfn.XLOOKUP(A205,Working!F:F,Working!F:F)</f>
        <v>7722C</v>
      </c>
      <c r="L205" t="str">
        <f>_xlfn.XLOOKUP(A205,'GL014'!A:A,'GL014'!A:A)</f>
        <v>7722C</v>
      </c>
    </row>
    <row r="206" spans="1:12" x14ac:dyDescent="0.25">
      <c r="A206" t="s">
        <v>241</v>
      </c>
      <c r="B206" t="s">
        <v>977</v>
      </c>
      <c r="C206" t="s">
        <v>2033</v>
      </c>
      <c r="D206" s="43">
        <v>165000</v>
      </c>
      <c r="E206" s="43">
        <v>450.47</v>
      </c>
      <c r="F206" s="43">
        <v>0</v>
      </c>
      <c r="G206" s="43">
        <v>164549.53</v>
      </c>
      <c r="H206" s="43">
        <v>-165000</v>
      </c>
      <c r="I206" s="43">
        <v>-450.47</v>
      </c>
      <c r="J206" s="43">
        <v>-164549.53</v>
      </c>
      <c r="K206" t="str">
        <f>_xlfn.XLOOKUP(A206,Working!F:F,Working!F:F)</f>
        <v>7723C</v>
      </c>
      <c r="L206" t="str">
        <f>_xlfn.XLOOKUP(A206,'GL014'!A:A,'GL014'!A:A)</f>
        <v>7723C</v>
      </c>
    </row>
    <row r="207" spans="1:12" hidden="1" x14ac:dyDescent="0.25">
      <c r="A207" t="s">
        <v>2032</v>
      </c>
      <c r="B207" t="s">
        <v>2031</v>
      </c>
      <c r="C207" t="s">
        <v>2030</v>
      </c>
      <c r="D207" s="36">
        <v>96382.65</v>
      </c>
      <c r="E207" s="36">
        <v>96382.65</v>
      </c>
      <c r="F207">
        <v>0</v>
      </c>
      <c r="G207">
        <v>0</v>
      </c>
      <c r="H207" s="36">
        <v>-96382.65</v>
      </c>
      <c r="I207" s="36">
        <v>-96382.65</v>
      </c>
      <c r="J207">
        <v>0</v>
      </c>
      <c r="K207" t="e">
        <f>_xlfn.XLOOKUP(A207,Working!F:F,Working!F:F)</f>
        <v>#N/A</v>
      </c>
      <c r="L207" t="e">
        <f>_xlfn.XLOOKUP(A207,'GL014'!A:A,'GL014'!A:A)</f>
        <v>#N/A</v>
      </c>
    </row>
    <row r="208" spans="1:12" hidden="1" x14ac:dyDescent="0.25">
      <c r="A208" t="s">
        <v>2029</v>
      </c>
      <c r="B208" t="s">
        <v>2028</v>
      </c>
      <c r="C208" t="s">
        <v>2027</v>
      </c>
      <c r="D208" s="36">
        <v>96712.320000000007</v>
      </c>
      <c r="E208" s="36">
        <v>96712.320000000007</v>
      </c>
      <c r="F208">
        <v>0</v>
      </c>
      <c r="G208">
        <v>0</v>
      </c>
      <c r="H208" s="36">
        <v>-96712.320000000007</v>
      </c>
      <c r="I208" s="36">
        <v>-96712.320000000007</v>
      </c>
      <c r="J208">
        <v>0</v>
      </c>
      <c r="K208" t="e">
        <f>_xlfn.XLOOKUP(A208,Working!F:F,Working!F:F)</f>
        <v>#N/A</v>
      </c>
      <c r="L208" t="e">
        <f>_xlfn.XLOOKUP(A208,'GL014'!A:A,'GL014'!A:A)</f>
        <v>#N/A</v>
      </c>
    </row>
    <row r="209" spans="1:12" hidden="1" x14ac:dyDescent="0.25">
      <c r="A209" t="s">
        <v>2026</v>
      </c>
      <c r="B209" t="s">
        <v>2025</v>
      </c>
      <c r="C209" t="s">
        <v>2024</v>
      </c>
      <c r="D209" s="36">
        <v>116579.49</v>
      </c>
      <c r="E209" s="36">
        <v>116579.49</v>
      </c>
      <c r="F209">
        <v>0</v>
      </c>
      <c r="G209">
        <v>0</v>
      </c>
      <c r="H209" s="36">
        <v>-116579.49</v>
      </c>
      <c r="I209" s="36">
        <v>-116579.49</v>
      </c>
      <c r="J209">
        <v>0</v>
      </c>
      <c r="K209" t="e">
        <f>_xlfn.XLOOKUP(A209,Working!F:F,Working!F:F)</f>
        <v>#N/A</v>
      </c>
      <c r="L209" t="e">
        <f>_xlfn.XLOOKUP(A209,'GL014'!A:A,'GL014'!A:A)</f>
        <v>#N/A</v>
      </c>
    </row>
    <row r="210" spans="1:12" x14ac:dyDescent="0.25">
      <c r="A210" t="s">
        <v>244</v>
      </c>
      <c r="B210" t="s">
        <v>976</v>
      </c>
      <c r="C210" t="s">
        <v>2023</v>
      </c>
      <c r="D210" s="43">
        <v>489000</v>
      </c>
      <c r="E210" s="43">
        <v>33766.910000000003</v>
      </c>
      <c r="F210" s="43">
        <v>422530.27</v>
      </c>
      <c r="G210" s="43">
        <v>32702.82</v>
      </c>
      <c r="H210" s="43">
        <v>-489000</v>
      </c>
      <c r="I210" s="43">
        <v>-33766.910000000003</v>
      </c>
      <c r="J210" s="43">
        <v>-455233.09</v>
      </c>
      <c r="K210" t="str">
        <f>_xlfn.XLOOKUP(A210,Working!F:F,Working!F:F)</f>
        <v>7727C</v>
      </c>
      <c r="L210" t="str">
        <f>_xlfn.XLOOKUP(A210,'GL014'!A:A,'GL014'!A:A)</f>
        <v>7727C</v>
      </c>
    </row>
    <row r="211" spans="1:12" x14ac:dyDescent="0.25">
      <c r="A211" t="s">
        <v>247</v>
      </c>
      <c r="B211" t="s">
        <v>975</v>
      </c>
      <c r="C211" t="s">
        <v>2022</v>
      </c>
      <c r="D211" s="43">
        <v>243500</v>
      </c>
      <c r="E211" s="43">
        <v>15003.12</v>
      </c>
      <c r="F211" s="43">
        <v>213010.84</v>
      </c>
      <c r="G211" s="43">
        <v>15486.04</v>
      </c>
      <c r="H211" s="43">
        <v>-243500</v>
      </c>
      <c r="I211" s="43">
        <v>-15003.12</v>
      </c>
      <c r="J211" s="43">
        <v>-228496.88</v>
      </c>
      <c r="K211" t="str">
        <f>_xlfn.XLOOKUP(A211,Working!F:F,Working!F:F)</f>
        <v>7728C</v>
      </c>
      <c r="L211" t="str">
        <f>_xlfn.XLOOKUP(A211,'GL014'!A:A,'GL014'!A:A)</f>
        <v>7728C</v>
      </c>
    </row>
    <row r="212" spans="1:12" x14ac:dyDescent="0.25">
      <c r="A212" t="s">
        <v>250</v>
      </c>
      <c r="B212" t="s">
        <v>974</v>
      </c>
      <c r="C212" t="s">
        <v>2021</v>
      </c>
      <c r="D212" s="43">
        <v>272500</v>
      </c>
      <c r="E212" s="43">
        <v>14999.86</v>
      </c>
      <c r="F212" s="43">
        <v>233995</v>
      </c>
      <c r="G212" s="43">
        <v>23505.14</v>
      </c>
      <c r="H212" s="43">
        <v>-272500</v>
      </c>
      <c r="I212" s="43">
        <v>-14999.86</v>
      </c>
      <c r="J212" s="43">
        <v>-257500.14</v>
      </c>
      <c r="K212" t="str">
        <f>_xlfn.XLOOKUP(A212,Working!F:F,Working!F:F)</f>
        <v>7729C</v>
      </c>
      <c r="L212" t="str">
        <f>_xlfn.XLOOKUP(A212,'GL014'!A:A,'GL014'!A:A)</f>
        <v>7729C</v>
      </c>
    </row>
    <row r="213" spans="1:12" x14ac:dyDescent="0.25">
      <c r="A213" t="s">
        <v>252</v>
      </c>
      <c r="B213" t="s">
        <v>2020</v>
      </c>
      <c r="C213" t="s">
        <v>2019</v>
      </c>
      <c r="D213" s="43">
        <v>1820140.6</v>
      </c>
      <c r="E213" s="43">
        <v>1820140.6</v>
      </c>
      <c r="F213" s="43">
        <v>0</v>
      </c>
      <c r="G213" s="43">
        <v>0</v>
      </c>
      <c r="H213" s="43">
        <v>-1820140.6</v>
      </c>
      <c r="I213" s="43">
        <v>-1820140.6</v>
      </c>
      <c r="J213" s="43">
        <v>0</v>
      </c>
      <c r="K213" t="str">
        <f>_xlfn.XLOOKUP(A213,Working!F:F,Working!F:F)</f>
        <v>7730C</v>
      </c>
      <c r="L213" t="e">
        <f>_xlfn.XLOOKUP(A213,'GL014'!A:A,'GL014'!A:A)</f>
        <v>#N/A</v>
      </c>
    </row>
    <row r="214" spans="1:12" x14ac:dyDescent="0.25">
      <c r="A214" t="s">
        <v>255</v>
      </c>
      <c r="B214" t="s">
        <v>973</v>
      </c>
      <c r="C214" t="s">
        <v>2018</v>
      </c>
      <c r="D214" s="43">
        <v>15000000</v>
      </c>
      <c r="E214" s="43">
        <v>13771780.550000001</v>
      </c>
      <c r="F214" s="43">
        <v>135998.29999999999</v>
      </c>
      <c r="G214" s="43">
        <v>1092221.1499999999</v>
      </c>
      <c r="H214" s="43">
        <v>-15000000</v>
      </c>
      <c r="I214" s="43">
        <v>-13771780.550000001</v>
      </c>
      <c r="J214" s="43">
        <v>-1228219.45</v>
      </c>
      <c r="K214" t="str">
        <f>_xlfn.XLOOKUP(A214,Working!F:F,Working!F:F)</f>
        <v>7731C</v>
      </c>
      <c r="L214" t="str">
        <f>_xlfn.XLOOKUP(A214,'GL014'!A:A,'GL014'!A:A)</f>
        <v>7731C</v>
      </c>
    </row>
    <row r="215" spans="1:12" hidden="1" x14ac:dyDescent="0.25">
      <c r="A215" t="s">
        <v>2017</v>
      </c>
      <c r="B215" t="s">
        <v>2016</v>
      </c>
      <c r="C215" t="s">
        <v>2015</v>
      </c>
      <c r="D215" s="36">
        <v>2100000</v>
      </c>
      <c r="E215" s="36">
        <v>2100000</v>
      </c>
      <c r="F215">
        <v>0</v>
      </c>
      <c r="G215">
        <v>0</v>
      </c>
      <c r="H215" s="36">
        <v>-2100000</v>
      </c>
      <c r="I215" s="36">
        <v>-2100000</v>
      </c>
      <c r="J215">
        <v>0</v>
      </c>
      <c r="K215" t="e">
        <f>_xlfn.XLOOKUP(A215,Working!F:F,Working!F:F)</f>
        <v>#N/A</v>
      </c>
      <c r="L215" t="e">
        <f>_xlfn.XLOOKUP(A215,'GL014'!A:A,'GL014'!A:A)</f>
        <v>#N/A</v>
      </c>
    </row>
    <row r="216" spans="1:12" x14ac:dyDescent="0.25">
      <c r="A216" t="s">
        <v>261</v>
      </c>
      <c r="B216" t="s">
        <v>972</v>
      </c>
      <c r="C216" t="s">
        <v>2014</v>
      </c>
      <c r="D216" s="43">
        <v>6227216.4299999997</v>
      </c>
      <c r="E216" s="43">
        <v>5909594.8700000001</v>
      </c>
      <c r="F216" s="43">
        <v>4096.5</v>
      </c>
      <c r="G216" s="43">
        <v>313525.06</v>
      </c>
      <c r="H216" s="43">
        <v>-6227216.4299999997</v>
      </c>
      <c r="I216" s="43">
        <v>-5909594.8700000001</v>
      </c>
      <c r="J216" s="43">
        <v>-317621.56</v>
      </c>
      <c r="K216" t="str">
        <f>_xlfn.XLOOKUP(A216,Working!F:F,Working!F:F)</f>
        <v>7739C</v>
      </c>
      <c r="L216" t="str">
        <f>_xlfn.XLOOKUP(A216,'GL014'!A:A,'GL014'!A:A)</f>
        <v>7739C</v>
      </c>
    </row>
    <row r="217" spans="1:12" hidden="1" x14ac:dyDescent="0.25">
      <c r="A217" t="s">
        <v>2013</v>
      </c>
      <c r="B217" t="s">
        <v>2012</v>
      </c>
      <c r="C217" t="s">
        <v>2011</v>
      </c>
      <c r="D217" s="36">
        <v>19398.349999999999</v>
      </c>
      <c r="E217" s="36">
        <v>19398.349999999999</v>
      </c>
      <c r="F217">
        <v>0</v>
      </c>
      <c r="G217">
        <v>0</v>
      </c>
      <c r="H217" s="36">
        <v>-19398.349999999999</v>
      </c>
      <c r="I217" s="36">
        <v>-19398.349999999999</v>
      </c>
      <c r="J217">
        <v>0</v>
      </c>
      <c r="K217" t="e">
        <f>_xlfn.XLOOKUP(A217,Working!F:F,Working!F:F)</f>
        <v>#N/A</v>
      </c>
      <c r="L217" t="e">
        <f>_xlfn.XLOOKUP(A217,'GL014'!A:A,'GL014'!A:A)</f>
        <v>#N/A</v>
      </c>
    </row>
    <row r="218" spans="1:12" hidden="1" x14ac:dyDescent="0.25">
      <c r="A218" t="s">
        <v>2010</v>
      </c>
      <c r="B218" t="s">
        <v>2009</v>
      </c>
      <c r="C218" t="s">
        <v>2008</v>
      </c>
      <c r="D218" s="36">
        <v>299369.78999999998</v>
      </c>
      <c r="E218" s="36">
        <v>299369.78999999998</v>
      </c>
      <c r="F218">
        <v>0</v>
      </c>
      <c r="G218">
        <v>0</v>
      </c>
      <c r="H218" s="36">
        <v>-299369.78999999998</v>
      </c>
      <c r="I218" s="36">
        <v>-299369.78999999998</v>
      </c>
      <c r="J218">
        <v>0</v>
      </c>
      <c r="K218" t="e">
        <f>_xlfn.XLOOKUP(A218,Working!F:F,Working!F:F)</f>
        <v>#N/A</v>
      </c>
      <c r="L218" t="e">
        <f>_xlfn.XLOOKUP(A218,'GL014'!A:A,'GL014'!A:A)</f>
        <v>#N/A</v>
      </c>
    </row>
    <row r="219" spans="1:12" hidden="1" x14ac:dyDescent="0.25">
      <c r="A219" t="s">
        <v>2007</v>
      </c>
      <c r="B219" t="s">
        <v>2006</v>
      </c>
      <c r="C219" t="s">
        <v>2005</v>
      </c>
      <c r="D219" s="36">
        <v>16768934.970000001</v>
      </c>
      <c r="E219" s="36">
        <v>16768934.970000001</v>
      </c>
      <c r="F219">
        <v>0</v>
      </c>
      <c r="G219">
        <v>0</v>
      </c>
      <c r="H219" s="36">
        <v>-16768934.970000001</v>
      </c>
      <c r="I219" s="36">
        <v>-16768934.970000001</v>
      </c>
      <c r="J219">
        <v>0</v>
      </c>
      <c r="K219" t="e">
        <f>_xlfn.XLOOKUP(A219,Working!F:F,Working!F:F)</f>
        <v>#N/A</v>
      </c>
      <c r="L219" t="e">
        <f>_xlfn.XLOOKUP(A219,'GL014'!A:A,'GL014'!A:A)</f>
        <v>#N/A</v>
      </c>
    </row>
    <row r="220" spans="1:12" x14ac:dyDescent="0.25">
      <c r="A220" t="s">
        <v>285</v>
      </c>
      <c r="B220" t="s">
        <v>968</v>
      </c>
      <c r="C220" t="s">
        <v>2004</v>
      </c>
      <c r="D220" s="43">
        <v>13676865</v>
      </c>
      <c r="E220" s="43">
        <v>4726614.03</v>
      </c>
      <c r="F220" s="43">
        <v>433724.3</v>
      </c>
      <c r="G220" s="43">
        <v>8516526.6699999999</v>
      </c>
      <c r="H220" s="43">
        <v>-13676865</v>
      </c>
      <c r="I220" s="43">
        <v>-4759309.18</v>
      </c>
      <c r="J220" s="43">
        <v>-8917555.8200000003</v>
      </c>
      <c r="K220" t="str">
        <f>_xlfn.XLOOKUP(A220,Working!F:F,Working!F:F)</f>
        <v>7788C</v>
      </c>
      <c r="L220" t="str">
        <f>_xlfn.XLOOKUP(A220,'GL014'!A:A,'GL014'!A:A)</f>
        <v>7788C</v>
      </c>
    </row>
    <row r="221" spans="1:12" x14ac:dyDescent="0.25">
      <c r="A221" t="s">
        <v>289</v>
      </c>
      <c r="B221" t="s">
        <v>967</v>
      </c>
      <c r="C221" t="s">
        <v>2003</v>
      </c>
      <c r="D221" s="43">
        <v>4493773.22</v>
      </c>
      <c r="E221" s="43">
        <v>4493336.0999999996</v>
      </c>
      <c r="F221" s="43">
        <v>170.89</v>
      </c>
      <c r="G221" s="43">
        <v>266.23</v>
      </c>
      <c r="H221" s="43">
        <v>-4493773.22</v>
      </c>
      <c r="I221" s="43">
        <v>-4493336.0999999996</v>
      </c>
      <c r="J221" s="43">
        <v>-437.12</v>
      </c>
      <c r="K221" t="str">
        <f>_xlfn.XLOOKUP(A221,Working!F:F,Working!F:F)</f>
        <v>7789C</v>
      </c>
      <c r="L221" t="str">
        <f>_xlfn.XLOOKUP(A221,'GL014'!A:A,'GL014'!A:A)</f>
        <v>7789C</v>
      </c>
    </row>
    <row r="222" spans="1:12" x14ac:dyDescent="0.25">
      <c r="A222" t="s">
        <v>292</v>
      </c>
      <c r="B222" t="s">
        <v>966</v>
      </c>
      <c r="C222" t="s">
        <v>2002</v>
      </c>
      <c r="D222" s="43">
        <v>2150000</v>
      </c>
      <c r="E222" s="43">
        <v>80438.789999999994</v>
      </c>
      <c r="F222" s="43">
        <v>14260.64</v>
      </c>
      <c r="G222" s="43">
        <v>2055300.57</v>
      </c>
      <c r="H222" s="43">
        <v>-2150000</v>
      </c>
      <c r="I222" s="43">
        <v>-80438.789999999994</v>
      </c>
      <c r="J222" s="43">
        <v>-2069561.21</v>
      </c>
      <c r="K222" t="str">
        <f>_xlfn.XLOOKUP(A222,Working!F:F,Working!F:F)</f>
        <v>7790C</v>
      </c>
      <c r="L222" t="str">
        <f>_xlfn.XLOOKUP(A222,'GL014'!A:A,'GL014'!A:A)</f>
        <v>7790C</v>
      </c>
    </row>
    <row r="223" spans="1:12" x14ac:dyDescent="0.25">
      <c r="A223" t="s">
        <v>295</v>
      </c>
      <c r="B223" t="s">
        <v>965</v>
      </c>
      <c r="C223" t="s">
        <v>2001</v>
      </c>
      <c r="D223" s="43">
        <v>2500000</v>
      </c>
      <c r="E223" s="43">
        <v>1273128.72</v>
      </c>
      <c r="F223" s="43">
        <v>52389.54</v>
      </c>
      <c r="G223" s="43">
        <v>1174481.74</v>
      </c>
      <c r="H223" s="43">
        <v>-2500000</v>
      </c>
      <c r="I223" s="43">
        <v>-1273128.72</v>
      </c>
      <c r="J223" s="43">
        <v>-1226871.28</v>
      </c>
      <c r="K223" t="str">
        <f>_xlfn.XLOOKUP(A223,Working!F:F,Working!F:F)</f>
        <v>7791C</v>
      </c>
      <c r="L223" t="str">
        <f>_xlfn.XLOOKUP(A223,'GL014'!A:A,'GL014'!A:A)</f>
        <v>7791C</v>
      </c>
    </row>
    <row r="224" spans="1:12" x14ac:dyDescent="0.25">
      <c r="A224" t="s">
        <v>297</v>
      </c>
      <c r="B224" t="s">
        <v>964</v>
      </c>
      <c r="C224" t="s">
        <v>2000</v>
      </c>
      <c r="D224" s="43">
        <v>650000</v>
      </c>
      <c r="E224" s="43">
        <v>339769.42</v>
      </c>
      <c r="F224" s="43">
        <v>93563.99</v>
      </c>
      <c r="G224" s="43">
        <v>216666.59</v>
      </c>
      <c r="H224" s="43">
        <v>-650000</v>
      </c>
      <c r="I224" s="43">
        <v>-339769.42</v>
      </c>
      <c r="J224" s="43">
        <v>-310230.58</v>
      </c>
      <c r="K224" t="str">
        <f>_xlfn.XLOOKUP(A224,Working!F:F,Working!F:F)</f>
        <v>7792C</v>
      </c>
      <c r="L224" t="str">
        <f>_xlfn.XLOOKUP(A224,'GL014'!A:A,'GL014'!A:A)</f>
        <v>7792C</v>
      </c>
    </row>
    <row r="225" spans="1:12" hidden="1" x14ac:dyDescent="0.25">
      <c r="A225" t="s">
        <v>1999</v>
      </c>
      <c r="B225" t="s">
        <v>1998</v>
      </c>
      <c r="C225" t="s">
        <v>1997</v>
      </c>
      <c r="D225" s="36">
        <v>176953.03</v>
      </c>
      <c r="E225" s="36">
        <v>176953.03</v>
      </c>
      <c r="F225">
        <v>0</v>
      </c>
      <c r="G225">
        <v>0</v>
      </c>
      <c r="H225" s="36">
        <v>-176953.03</v>
      </c>
      <c r="I225" s="36">
        <v>-176953.03</v>
      </c>
      <c r="J225">
        <v>0</v>
      </c>
      <c r="K225" t="e">
        <f>_xlfn.XLOOKUP(A225,Working!F:F,Working!F:F)</f>
        <v>#N/A</v>
      </c>
      <c r="L225" t="e">
        <f>_xlfn.XLOOKUP(A225,'GL014'!A:A,'GL014'!A:A)</f>
        <v>#N/A</v>
      </c>
    </row>
    <row r="226" spans="1:12" x14ac:dyDescent="0.25">
      <c r="A226" t="s">
        <v>299</v>
      </c>
      <c r="B226" t="s">
        <v>963</v>
      </c>
      <c r="C226" t="s">
        <v>1996</v>
      </c>
      <c r="D226" s="43">
        <v>86120000</v>
      </c>
      <c r="E226" s="43">
        <v>76741622.849999994</v>
      </c>
      <c r="F226" s="43">
        <v>2542835.75</v>
      </c>
      <c r="G226" s="43">
        <v>6835541.4000000004</v>
      </c>
      <c r="H226" s="43">
        <v>-86120000</v>
      </c>
      <c r="I226" s="43">
        <v>-75309336.939999998</v>
      </c>
      <c r="J226" s="43">
        <v>-10810663.060000001</v>
      </c>
      <c r="K226" t="str">
        <f>_xlfn.XLOOKUP(A226,Working!F:F,Working!F:F)</f>
        <v>7796C</v>
      </c>
      <c r="L226" t="str">
        <f>_xlfn.XLOOKUP(A226,'GL014'!A:A,'GL014'!A:A)</f>
        <v>7796C</v>
      </c>
    </row>
    <row r="227" spans="1:12" hidden="1" x14ac:dyDescent="0.25">
      <c r="A227" t="s">
        <v>1995</v>
      </c>
      <c r="B227" t="s">
        <v>1994</v>
      </c>
      <c r="C227" t="s">
        <v>1993</v>
      </c>
      <c r="D227" s="36">
        <v>207181.36</v>
      </c>
      <c r="E227" s="36">
        <v>207181.36</v>
      </c>
      <c r="F227">
        <v>0</v>
      </c>
      <c r="G227">
        <v>0</v>
      </c>
      <c r="H227" s="36">
        <v>-207181.36</v>
      </c>
      <c r="I227" s="36">
        <v>-207181.36</v>
      </c>
      <c r="J227">
        <v>0</v>
      </c>
      <c r="K227" t="e">
        <f>_xlfn.XLOOKUP(A227,Working!F:F,Working!F:F)</f>
        <v>#N/A</v>
      </c>
      <c r="L227" t="e">
        <f>_xlfn.XLOOKUP(A227,'GL014'!A:A,'GL014'!A:A)</f>
        <v>#N/A</v>
      </c>
    </row>
    <row r="228" spans="1:12" x14ac:dyDescent="0.25">
      <c r="A228" t="s">
        <v>308</v>
      </c>
      <c r="B228" t="s">
        <v>962</v>
      </c>
      <c r="C228" t="s">
        <v>1992</v>
      </c>
      <c r="D228" s="43">
        <v>9560400</v>
      </c>
      <c r="E228" s="43">
        <v>3390840.26</v>
      </c>
      <c r="F228" s="43">
        <v>289585.01</v>
      </c>
      <c r="G228" s="43">
        <v>5879974.7300000004</v>
      </c>
      <c r="H228" s="43">
        <v>-9560400</v>
      </c>
      <c r="I228" s="43">
        <v>-3373217.04</v>
      </c>
      <c r="J228" s="43">
        <v>-6187182.96</v>
      </c>
      <c r="K228" t="str">
        <f>_xlfn.XLOOKUP(A228,Working!F:F,Working!F:F)</f>
        <v>7805C</v>
      </c>
      <c r="L228" t="str">
        <f>_xlfn.XLOOKUP(A228,'GL014'!A:A,'GL014'!A:A)</f>
        <v>7805C</v>
      </c>
    </row>
    <row r="229" spans="1:12" x14ac:dyDescent="0.25">
      <c r="A229" t="s">
        <v>314</v>
      </c>
      <c r="B229" t="s">
        <v>957</v>
      </c>
      <c r="C229" t="s">
        <v>1991</v>
      </c>
      <c r="D229" s="43">
        <v>3670000</v>
      </c>
      <c r="E229" s="43">
        <v>3517647.54</v>
      </c>
      <c r="F229" s="43">
        <v>0</v>
      </c>
      <c r="G229" s="43">
        <v>152352.46</v>
      </c>
      <c r="H229" s="43">
        <v>-3670000</v>
      </c>
      <c r="I229" s="43">
        <v>-3517647.54</v>
      </c>
      <c r="J229" s="43">
        <v>-152352.46</v>
      </c>
      <c r="K229" t="str">
        <f>_xlfn.XLOOKUP(A229,Working!F:F,Working!F:F)</f>
        <v>7836C</v>
      </c>
      <c r="L229" t="str">
        <f>_xlfn.XLOOKUP(A229,'GL014'!A:A,'GL014'!A:A)</f>
        <v>7836C</v>
      </c>
    </row>
    <row r="230" spans="1:12" x14ac:dyDescent="0.25">
      <c r="A230" t="s">
        <v>317</v>
      </c>
      <c r="B230" t="s">
        <v>956</v>
      </c>
      <c r="C230" t="s">
        <v>1990</v>
      </c>
      <c r="D230" s="43">
        <v>2509199.9900000002</v>
      </c>
      <c r="E230" s="43">
        <v>738830.31</v>
      </c>
      <c r="F230" s="43">
        <v>262766.96000000002</v>
      </c>
      <c r="G230" s="43">
        <v>1507602.72</v>
      </c>
      <c r="H230" s="43">
        <v>-2509199.9900000002</v>
      </c>
      <c r="I230" s="43">
        <v>-738690.49</v>
      </c>
      <c r="J230" s="43">
        <v>-1770509.5</v>
      </c>
      <c r="K230" t="str">
        <f>_xlfn.XLOOKUP(A230,Working!F:F,Working!F:F)</f>
        <v>7837C</v>
      </c>
      <c r="L230" t="str">
        <f>_xlfn.XLOOKUP(A230,'GL014'!A:A,'GL014'!A:A)</f>
        <v>7837C</v>
      </c>
    </row>
    <row r="231" spans="1:12" hidden="1" x14ac:dyDescent="0.25">
      <c r="A231" t="s">
        <v>1989</v>
      </c>
      <c r="B231" t="s">
        <v>1988</v>
      </c>
      <c r="C231" t="s">
        <v>1987</v>
      </c>
      <c r="D231" s="36">
        <v>650032.43999999994</v>
      </c>
      <c r="E231" s="36">
        <v>650032.43999999994</v>
      </c>
      <c r="F231">
        <v>0</v>
      </c>
      <c r="G231">
        <v>0</v>
      </c>
      <c r="H231" s="36">
        <v>-650032.43999999994</v>
      </c>
      <c r="I231" s="36">
        <v>-650032.43999999994</v>
      </c>
      <c r="J231">
        <v>0</v>
      </c>
      <c r="K231" t="e">
        <f>_xlfn.XLOOKUP(A231,Working!F:F,Working!F:F)</f>
        <v>#N/A</v>
      </c>
      <c r="L231" t="e">
        <f>_xlfn.XLOOKUP(A231,'GL014'!A:A,'GL014'!A:A)</f>
        <v>#N/A</v>
      </c>
    </row>
    <row r="232" spans="1:12" x14ac:dyDescent="0.25">
      <c r="A232" t="s">
        <v>319</v>
      </c>
      <c r="B232" t="s">
        <v>955</v>
      </c>
      <c r="C232" t="s">
        <v>1986</v>
      </c>
      <c r="D232" s="43">
        <v>950000</v>
      </c>
      <c r="E232" s="43">
        <v>0</v>
      </c>
      <c r="F232" s="43">
        <v>0</v>
      </c>
      <c r="G232" s="43">
        <v>950000</v>
      </c>
      <c r="H232" s="43">
        <v>-950000</v>
      </c>
      <c r="I232" s="43">
        <v>0</v>
      </c>
      <c r="J232" s="43">
        <v>-950000</v>
      </c>
      <c r="K232" t="str">
        <f>_xlfn.XLOOKUP(A232,Working!F:F,Working!F:F)</f>
        <v>7840C</v>
      </c>
      <c r="L232" t="str">
        <f>_xlfn.XLOOKUP(A232,'GL014'!A:A,'GL014'!A:A)</f>
        <v>7840C</v>
      </c>
    </row>
    <row r="233" spans="1:12" x14ac:dyDescent="0.25">
      <c r="A233" t="s">
        <v>322</v>
      </c>
      <c r="B233" t="s">
        <v>954</v>
      </c>
      <c r="C233" t="s">
        <v>1985</v>
      </c>
      <c r="D233" s="43">
        <v>200000</v>
      </c>
      <c r="E233" s="43">
        <v>65243.19</v>
      </c>
      <c r="F233" s="43">
        <v>0</v>
      </c>
      <c r="G233" s="43">
        <v>134756.81</v>
      </c>
      <c r="H233" s="43">
        <v>-200000</v>
      </c>
      <c r="I233" s="43">
        <v>-65243.19</v>
      </c>
      <c r="J233" s="43">
        <v>-134756.81</v>
      </c>
      <c r="K233" t="str">
        <f>_xlfn.XLOOKUP(A233,Working!F:F,Working!F:F)</f>
        <v>7841C</v>
      </c>
      <c r="L233" t="str">
        <f>_xlfn.XLOOKUP(A233,'GL014'!A:A,'GL014'!A:A)</f>
        <v>7841C</v>
      </c>
    </row>
    <row r="234" spans="1:12" x14ac:dyDescent="0.25">
      <c r="A234" t="s">
        <v>325</v>
      </c>
      <c r="B234" t="s">
        <v>1073</v>
      </c>
      <c r="C234" t="s">
        <v>1984</v>
      </c>
      <c r="D234" s="43">
        <v>10000000</v>
      </c>
      <c r="E234" s="43">
        <v>1528147.2</v>
      </c>
      <c r="F234" s="43">
        <v>727984.94</v>
      </c>
      <c r="G234" s="43">
        <v>7743867.8600000003</v>
      </c>
      <c r="H234" s="43">
        <v>-10000000</v>
      </c>
      <c r="I234" s="43">
        <v>-1447740.34</v>
      </c>
      <c r="J234" s="43">
        <v>-8552259.6600000001</v>
      </c>
      <c r="K234" t="str">
        <f>_xlfn.XLOOKUP(A234,Working!F:F,Working!F:F)</f>
        <v>7842C</v>
      </c>
      <c r="L234" t="str">
        <f>_xlfn.XLOOKUP(A234,'GL014'!A:A,'GL014'!A:A)</f>
        <v>7842C</v>
      </c>
    </row>
    <row r="235" spans="1:12" x14ac:dyDescent="0.25">
      <c r="A235" t="s">
        <v>371</v>
      </c>
      <c r="B235" t="s">
        <v>1071</v>
      </c>
      <c r="C235" t="s">
        <v>1983</v>
      </c>
      <c r="D235" s="43">
        <v>485000</v>
      </c>
      <c r="E235" s="43">
        <v>444158.64</v>
      </c>
      <c r="F235" s="43">
        <v>0</v>
      </c>
      <c r="G235" s="43">
        <v>40841.360000000001</v>
      </c>
      <c r="H235" s="43">
        <v>-485000</v>
      </c>
      <c r="I235" s="43">
        <v>-444158.64</v>
      </c>
      <c r="J235" s="43">
        <v>-40841.360000000001</v>
      </c>
      <c r="K235" t="str">
        <f>_xlfn.XLOOKUP(A235,Working!F:F,Working!F:F)</f>
        <v>7847C</v>
      </c>
      <c r="L235" t="str">
        <f>_xlfn.XLOOKUP(A235,'GL014'!A:A,'GL014'!A:A)</f>
        <v>7847C</v>
      </c>
    </row>
    <row r="236" spans="1:12" x14ac:dyDescent="0.25">
      <c r="A236" t="s">
        <v>374</v>
      </c>
      <c r="B236" t="s">
        <v>950</v>
      </c>
      <c r="C236" t="s">
        <v>1982</v>
      </c>
      <c r="D236" s="43">
        <v>11500000</v>
      </c>
      <c r="E236" s="43">
        <v>8164172.2199999997</v>
      </c>
      <c r="F236" s="43">
        <v>3290599.43</v>
      </c>
      <c r="G236" s="43">
        <v>45228.35</v>
      </c>
      <c r="H236" s="43">
        <v>-11500000</v>
      </c>
      <c r="I236" s="43">
        <v>-8164172.2199999997</v>
      </c>
      <c r="J236" s="43">
        <v>-3335827.78</v>
      </c>
      <c r="K236" t="str">
        <f>_xlfn.XLOOKUP(A236,Working!F:F,Working!F:F)</f>
        <v>7848C</v>
      </c>
      <c r="L236" t="str">
        <f>_xlfn.XLOOKUP(A236,'GL014'!A:A,'GL014'!A:A)</f>
        <v>7848C</v>
      </c>
    </row>
    <row r="237" spans="1:12" x14ac:dyDescent="0.25">
      <c r="A237" t="s">
        <v>377</v>
      </c>
      <c r="B237" t="s">
        <v>949</v>
      </c>
      <c r="C237" t="s">
        <v>1981</v>
      </c>
      <c r="D237" s="43">
        <v>1915000</v>
      </c>
      <c r="E237" s="43">
        <v>348188.3</v>
      </c>
      <c r="F237" s="43">
        <v>232241.48</v>
      </c>
      <c r="G237" s="43">
        <v>1334570.22</v>
      </c>
      <c r="H237" s="43">
        <v>-1915000</v>
      </c>
      <c r="I237" s="43">
        <v>-348188.3</v>
      </c>
      <c r="J237" s="43">
        <v>-1566811.7</v>
      </c>
      <c r="K237" t="str">
        <f>_xlfn.XLOOKUP(A237,Working!F:F,Working!F:F)</f>
        <v>7849C</v>
      </c>
      <c r="L237" t="str">
        <f>_xlfn.XLOOKUP(A237,'GL014'!A:A,'GL014'!A:A)</f>
        <v>7849C</v>
      </c>
    </row>
    <row r="238" spans="1:12" x14ac:dyDescent="0.25">
      <c r="A238" t="s">
        <v>430</v>
      </c>
      <c r="B238" t="s">
        <v>944</v>
      </c>
      <c r="C238" t="s">
        <v>1980</v>
      </c>
      <c r="D238" s="43">
        <v>650000</v>
      </c>
      <c r="E238" s="43">
        <v>643135.16</v>
      </c>
      <c r="F238" s="43">
        <v>180.93</v>
      </c>
      <c r="G238" s="43">
        <v>6683.91</v>
      </c>
      <c r="H238" s="43">
        <v>-650000</v>
      </c>
      <c r="I238" s="43">
        <v>-598957.39</v>
      </c>
      <c r="J238" s="43">
        <v>-51042.61</v>
      </c>
      <c r="K238" t="str">
        <f>_xlfn.XLOOKUP(A238,Working!F:F,Working!F:F)</f>
        <v>7893C</v>
      </c>
      <c r="L238" t="str">
        <f>_xlfn.XLOOKUP(A238,'GL014'!A:A,'GL014'!A:A)</f>
        <v>7893C</v>
      </c>
    </row>
    <row r="239" spans="1:12" x14ac:dyDescent="0.25">
      <c r="A239" t="s">
        <v>433</v>
      </c>
      <c r="B239" t="s">
        <v>943</v>
      </c>
      <c r="C239" t="s">
        <v>1979</v>
      </c>
      <c r="D239" s="43">
        <v>1000000</v>
      </c>
      <c r="E239" s="43">
        <v>0</v>
      </c>
      <c r="F239" s="43">
        <v>0</v>
      </c>
      <c r="G239" s="43">
        <v>1000000</v>
      </c>
      <c r="H239" s="43">
        <v>-1000000</v>
      </c>
      <c r="I239" s="43">
        <v>0</v>
      </c>
      <c r="J239" s="43">
        <v>-1000000</v>
      </c>
      <c r="K239" t="str">
        <f>_xlfn.XLOOKUP(A239,Working!F:F,Working!F:F)</f>
        <v>7894C</v>
      </c>
      <c r="L239" t="str">
        <f>_xlfn.XLOOKUP(A239,'GL014'!A:A,'GL014'!A:A)</f>
        <v>7894C</v>
      </c>
    </row>
    <row r="240" spans="1:12" x14ac:dyDescent="0.25">
      <c r="A240" t="s">
        <v>436</v>
      </c>
      <c r="B240" t="s">
        <v>942</v>
      </c>
      <c r="C240" t="s">
        <v>1975</v>
      </c>
      <c r="D240" s="43">
        <v>9302972</v>
      </c>
      <c r="E240" s="43">
        <v>5847132.7400000002</v>
      </c>
      <c r="F240" s="43">
        <v>0</v>
      </c>
      <c r="G240" s="43">
        <v>3455839.26</v>
      </c>
      <c r="H240" s="43">
        <v>-9302972</v>
      </c>
      <c r="I240" s="43">
        <v>-5847132.7400000002</v>
      </c>
      <c r="J240" s="43">
        <v>-3455839.26</v>
      </c>
      <c r="K240" t="str">
        <f>_xlfn.XLOOKUP(A240,Working!F:F,Working!F:F)</f>
        <v>7895C</v>
      </c>
      <c r="L240" t="str">
        <f>_xlfn.XLOOKUP(A240,'GL014'!A:A,'GL014'!A:A)</f>
        <v>7895C</v>
      </c>
    </row>
    <row r="241" spans="1:12" x14ac:dyDescent="0.25">
      <c r="A241" t="s">
        <v>454</v>
      </c>
      <c r="B241" t="s">
        <v>939</v>
      </c>
      <c r="C241" t="s">
        <v>1974</v>
      </c>
      <c r="D241" s="43">
        <v>21500000</v>
      </c>
      <c r="E241" s="43">
        <v>171054.72</v>
      </c>
      <c r="F241" s="43">
        <v>1025823.83</v>
      </c>
      <c r="G241" s="43">
        <v>20303121.449999999</v>
      </c>
      <c r="H241" s="43">
        <v>-21500000</v>
      </c>
      <c r="I241" s="43">
        <v>-90681.56</v>
      </c>
      <c r="J241" s="43">
        <v>-21409318.440000001</v>
      </c>
      <c r="K241" t="str">
        <f>_xlfn.XLOOKUP(A241,Working!F:F,Working!F:F)</f>
        <v>7908C</v>
      </c>
      <c r="L241" t="str">
        <f>_xlfn.XLOOKUP(A241,'GL014'!A:A,'GL014'!A:A)</f>
        <v>7908C</v>
      </c>
    </row>
    <row r="242" spans="1:12" x14ac:dyDescent="0.25">
      <c r="A242" t="s">
        <v>457</v>
      </c>
      <c r="B242" t="s">
        <v>938</v>
      </c>
      <c r="C242" t="s">
        <v>1973</v>
      </c>
      <c r="D242" s="43">
        <v>3000000</v>
      </c>
      <c r="E242" s="43">
        <v>2979581.42</v>
      </c>
      <c r="F242" s="43">
        <v>1001.76</v>
      </c>
      <c r="G242" s="43">
        <v>19416.82</v>
      </c>
      <c r="H242" s="43">
        <v>-3000000</v>
      </c>
      <c r="I242" s="43">
        <v>-2979581.42</v>
      </c>
      <c r="J242" s="43">
        <v>-20418.580000000002</v>
      </c>
      <c r="K242" t="str">
        <f>_xlfn.XLOOKUP(A242,Working!F:F,Working!F:F)</f>
        <v>7909C</v>
      </c>
      <c r="L242" t="str">
        <f>_xlfn.XLOOKUP(A242,'GL014'!A:A,'GL014'!A:A)</f>
        <v>7909C</v>
      </c>
    </row>
    <row r="243" spans="1:12" x14ac:dyDescent="0.25">
      <c r="A243" t="s">
        <v>460</v>
      </c>
      <c r="B243" t="s">
        <v>937</v>
      </c>
      <c r="C243" t="s">
        <v>1972</v>
      </c>
      <c r="D243" s="43">
        <v>2249732.2799999998</v>
      </c>
      <c r="E243" s="43">
        <v>706941.63</v>
      </c>
      <c r="F243" s="43">
        <v>743897.35</v>
      </c>
      <c r="G243" s="43">
        <v>798893.3</v>
      </c>
      <c r="H243" s="43">
        <v>-2249732.2799999998</v>
      </c>
      <c r="I243" s="43">
        <v>-700715.8</v>
      </c>
      <c r="J243" s="43">
        <v>-1549016.48</v>
      </c>
      <c r="K243" t="str">
        <f>_xlfn.XLOOKUP(A243,Working!F:F,Working!F:F)</f>
        <v>7910C</v>
      </c>
      <c r="L243" t="str">
        <f>_xlfn.XLOOKUP(A243,'GL014'!A:A,'GL014'!A:A)</f>
        <v>7910C</v>
      </c>
    </row>
    <row r="244" spans="1:12" x14ac:dyDescent="0.25">
      <c r="A244" t="s">
        <v>463</v>
      </c>
      <c r="B244" t="s">
        <v>936</v>
      </c>
      <c r="C244" t="s">
        <v>1971</v>
      </c>
      <c r="D244" s="43">
        <v>2126237.96</v>
      </c>
      <c r="E244" s="43">
        <v>344256.34</v>
      </c>
      <c r="F244" s="43">
        <v>30554.26</v>
      </c>
      <c r="G244" s="43">
        <v>1751427.36</v>
      </c>
      <c r="H244" s="43">
        <v>-2126237.96</v>
      </c>
      <c r="I244" s="43">
        <v>-344256.34</v>
      </c>
      <c r="J244" s="43">
        <v>-1781981.62</v>
      </c>
      <c r="K244" t="str">
        <f>_xlfn.XLOOKUP(A244,Working!F:F,Working!F:F)</f>
        <v>7911C</v>
      </c>
      <c r="L244" t="str">
        <f>_xlfn.XLOOKUP(A244,'GL014'!A:A,'GL014'!A:A)</f>
        <v>7911C</v>
      </c>
    </row>
    <row r="245" spans="1:12" x14ac:dyDescent="0.25">
      <c r="A245" t="s">
        <v>466</v>
      </c>
      <c r="B245" t="s">
        <v>935</v>
      </c>
      <c r="C245" t="s">
        <v>1970</v>
      </c>
      <c r="D245" s="43">
        <v>322780.32</v>
      </c>
      <c r="E245" s="43">
        <v>0</v>
      </c>
      <c r="F245" s="43">
        <v>0</v>
      </c>
      <c r="G245" s="43">
        <v>322780.32</v>
      </c>
      <c r="H245" s="43">
        <v>-322780.32</v>
      </c>
      <c r="I245" s="43">
        <v>0</v>
      </c>
      <c r="J245" s="43">
        <v>-322780.32</v>
      </c>
      <c r="K245" t="str">
        <f>_xlfn.XLOOKUP(A245,Working!F:F,Working!F:F)</f>
        <v>7912C</v>
      </c>
      <c r="L245" t="str">
        <f>_xlfn.XLOOKUP(A245,'GL014'!A:A,'GL014'!A:A)</f>
        <v>7912C</v>
      </c>
    </row>
    <row r="246" spans="1:12" x14ac:dyDescent="0.25">
      <c r="A246" t="s">
        <v>509</v>
      </c>
      <c r="B246" t="s">
        <v>1067</v>
      </c>
      <c r="C246" t="s">
        <v>1969</v>
      </c>
      <c r="D246" s="43">
        <v>2400000</v>
      </c>
      <c r="E246" s="43">
        <v>2000757.01</v>
      </c>
      <c r="F246" s="43">
        <v>0</v>
      </c>
      <c r="G246" s="43">
        <v>399242.99</v>
      </c>
      <c r="H246" s="43">
        <v>-2400000</v>
      </c>
      <c r="I246" s="43">
        <v>-1811245.09</v>
      </c>
      <c r="J246" s="43">
        <v>-588754.91</v>
      </c>
      <c r="K246" t="str">
        <f>_xlfn.XLOOKUP(A246,Working!F:F,Working!F:F)</f>
        <v>7930C</v>
      </c>
      <c r="L246" t="str">
        <f>_xlfn.XLOOKUP(A246,'GL014'!A:A,'GL014'!A:A)</f>
        <v>7930C</v>
      </c>
    </row>
    <row r="247" spans="1:12" x14ac:dyDescent="0.25">
      <c r="A247" t="s">
        <v>576</v>
      </c>
      <c r="B247" t="s">
        <v>928</v>
      </c>
      <c r="C247" t="s">
        <v>1968</v>
      </c>
      <c r="D247" s="43">
        <v>500000</v>
      </c>
      <c r="E247" s="43">
        <v>499717.27</v>
      </c>
      <c r="F247" s="43">
        <v>0</v>
      </c>
      <c r="G247" s="43">
        <v>282.73</v>
      </c>
      <c r="H247" s="43">
        <v>-500000</v>
      </c>
      <c r="I247" s="43">
        <v>-499717.27</v>
      </c>
      <c r="J247" s="43">
        <v>-282.73</v>
      </c>
      <c r="K247" t="str">
        <f>_xlfn.XLOOKUP(A247,Working!F:F,Working!F:F)</f>
        <v>7966C</v>
      </c>
      <c r="L247" t="str">
        <f>_xlfn.XLOOKUP(A247,'GL014'!A:A,'GL014'!A:A)</f>
        <v>7966C</v>
      </c>
    </row>
    <row r="248" spans="1:12" x14ac:dyDescent="0.25">
      <c r="A248" t="s">
        <v>579</v>
      </c>
      <c r="B248" t="s">
        <v>927</v>
      </c>
      <c r="C248" t="s">
        <v>1967</v>
      </c>
      <c r="D248" s="43">
        <v>4500000</v>
      </c>
      <c r="E248" s="43">
        <v>151071.48000000001</v>
      </c>
      <c r="F248" s="43">
        <v>60217.87</v>
      </c>
      <c r="G248" s="43">
        <v>4288710.6500000004</v>
      </c>
      <c r="H248" s="43">
        <v>-4500000</v>
      </c>
      <c r="I248" s="43">
        <v>-150532.79999999999</v>
      </c>
      <c r="J248" s="43">
        <v>-4349467.2</v>
      </c>
      <c r="K248" t="str">
        <f>_xlfn.XLOOKUP(A248,Working!F:F,Working!F:F)</f>
        <v>7967C</v>
      </c>
      <c r="L248" t="str">
        <f>_xlfn.XLOOKUP(A248,'GL014'!A:A,'GL014'!A:A)</f>
        <v>7967C</v>
      </c>
    </row>
    <row r="249" spans="1:12" x14ac:dyDescent="0.25">
      <c r="A249" t="s">
        <v>582</v>
      </c>
      <c r="B249" t="s">
        <v>926</v>
      </c>
      <c r="C249" t="s">
        <v>1966</v>
      </c>
      <c r="D249" s="43">
        <v>1000000</v>
      </c>
      <c r="E249" s="43">
        <v>250516.43</v>
      </c>
      <c r="F249" s="43">
        <v>139269.1</v>
      </c>
      <c r="G249" s="43">
        <v>610214.47</v>
      </c>
      <c r="H249" s="43">
        <v>-1000000</v>
      </c>
      <c r="I249" s="43">
        <v>-250516.43</v>
      </c>
      <c r="J249" s="43">
        <v>-749483.57</v>
      </c>
      <c r="K249" t="str">
        <f>_xlfn.XLOOKUP(A249,Working!F:F,Working!F:F)</f>
        <v>7968C</v>
      </c>
      <c r="L249" t="str">
        <f>_xlfn.XLOOKUP(A249,'GL014'!A:A,'GL014'!A:A)</f>
        <v>7968C</v>
      </c>
    </row>
    <row r="250" spans="1:12" x14ac:dyDescent="0.25">
      <c r="A250" t="s">
        <v>585</v>
      </c>
      <c r="B250" t="s">
        <v>925</v>
      </c>
      <c r="C250" t="s">
        <v>1965</v>
      </c>
      <c r="D250" s="43">
        <v>2000000</v>
      </c>
      <c r="E250" s="43">
        <v>0</v>
      </c>
      <c r="F250" s="43">
        <v>0</v>
      </c>
      <c r="G250" s="43">
        <v>2000000</v>
      </c>
      <c r="H250" s="43">
        <v>-2000000</v>
      </c>
      <c r="I250" s="43">
        <v>0</v>
      </c>
      <c r="J250" s="43">
        <v>-2000000</v>
      </c>
      <c r="K250" t="str">
        <f>_xlfn.XLOOKUP(A250,Working!F:F,Working!F:F)</f>
        <v>7969C</v>
      </c>
      <c r="L250" t="str">
        <f>_xlfn.XLOOKUP(A250,'GL014'!A:A,'GL014'!A:A)</f>
        <v>7969C</v>
      </c>
    </row>
    <row r="251" spans="1:12" x14ac:dyDescent="0.25">
      <c r="A251" t="s">
        <v>588</v>
      </c>
      <c r="B251" t="s">
        <v>924</v>
      </c>
      <c r="C251" t="s">
        <v>1964</v>
      </c>
      <c r="D251" s="43">
        <v>2400000</v>
      </c>
      <c r="E251" s="43">
        <v>179776.51</v>
      </c>
      <c r="F251" s="43">
        <v>305852.87</v>
      </c>
      <c r="G251" s="43">
        <v>1914370.62</v>
      </c>
      <c r="H251" s="43">
        <v>-2400000</v>
      </c>
      <c r="I251" s="43">
        <v>-179776.51</v>
      </c>
      <c r="J251" s="43">
        <v>-2220223.4900000002</v>
      </c>
      <c r="K251" t="str">
        <f>_xlfn.XLOOKUP(A251,Working!F:F,Working!F:F)</f>
        <v>7970C</v>
      </c>
      <c r="L251" t="str">
        <f>_xlfn.XLOOKUP(A251,'GL014'!A:A,'GL014'!A:A)</f>
        <v>7970C</v>
      </c>
    </row>
    <row r="252" spans="1:12" x14ac:dyDescent="0.25">
      <c r="A252" t="s">
        <v>621</v>
      </c>
      <c r="B252" t="s">
        <v>919</v>
      </c>
      <c r="C252" t="s">
        <v>1963</v>
      </c>
      <c r="D252" s="43">
        <v>4015961.91</v>
      </c>
      <c r="E252" s="43">
        <v>3015461.91</v>
      </c>
      <c r="F252" s="43">
        <v>0</v>
      </c>
      <c r="G252" s="43">
        <v>1000500</v>
      </c>
      <c r="H252" s="43">
        <v>-4015961.91</v>
      </c>
      <c r="I252" s="43">
        <v>-3015461.91</v>
      </c>
      <c r="J252" s="43">
        <v>-1000500</v>
      </c>
      <c r="K252" t="str">
        <f>_xlfn.XLOOKUP(A252,Working!F:F,Working!F:F)</f>
        <v>7983C</v>
      </c>
      <c r="L252" t="str">
        <f>_xlfn.XLOOKUP(A252,'GL014'!A:A,'GL014'!A:A)</f>
        <v>7983C</v>
      </c>
    </row>
    <row r="253" spans="1:12" x14ac:dyDescent="0.25">
      <c r="A253" t="s">
        <v>632</v>
      </c>
      <c r="B253" t="s">
        <v>917</v>
      </c>
      <c r="C253" t="s">
        <v>1962</v>
      </c>
      <c r="D253" s="43">
        <v>880000</v>
      </c>
      <c r="E253" s="43">
        <v>152922.14000000001</v>
      </c>
      <c r="F253" s="43">
        <v>93674.42</v>
      </c>
      <c r="G253" s="43">
        <v>633403.43999999994</v>
      </c>
      <c r="H253" s="43">
        <v>-880000</v>
      </c>
      <c r="I253" s="43">
        <v>-151210.31</v>
      </c>
      <c r="J253" s="43">
        <v>-728789.69</v>
      </c>
      <c r="K253" t="str">
        <f>_xlfn.XLOOKUP(A253,Working!F:F,Working!F:F)</f>
        <v>7993C</v>
      </c>
      <c r="L253" t="str">
        <f>_xlfn.XLOOKUP(A253,'GL014'!A:A,'GL014'!A:A)</f>
        <v>7993C</v>
      </c>
    </row>
    <row r="254" spans="1:12" x14ac:dyDescent="0.25">
      <c r="A254" t="s">
        <v>636</v>
      </c>
      <c r="B254" t="s">
        <v>916</v>
      </c>
      <c r="C254" t="s">
        <v>1961</v>
      </c>
      <c r="D254" s="43">
        <v>1000000</v>
      </c>
      <c r="E254" s="43">
        <v>0</v>
      </c>
      <c r="F254" s="43">
        <v>0</v>
      </c>
      <c r="G254" s="43">
        <v>1000000</v>
      </c>
      <c r="H254" s="43">
        <v>-1000000</v>
      </c>
      <c r="I254" s="43">
        <v>0</v>
      </c>
      <c r="J254" s="43">
        <v>-1000000</v>
      </c>
      <c r="K254" t="str">
        <f>_xlfn.XLOOKUP(A254,Working!F:F,Working!F:F)</f>
        <v>7994C</v>
      </c>
      <c r="L254" t="str">
        <f>_xlfn.XLOOKUP(A254,'GL014'!A:A,'GL014'!A:A)</f>
        <v>7994C</v>
      </c>
    </row>
    <row r="255" spans="1:12" x14ac:dyDescent="0.25">
      <c r="A255" t="s">
        <v>731</v>
      </c>
      <c r="B255" t="s">
        <v>907</v>
      </c>
      <c r="C255" t="s">
        <v>1960</v>
      </c>
      <c r="D255" s="43">
        <v>1748970</v>
      </c>
      <c r="E255" s="43">
        <v>400323.19</v>
      </c>
      <c r="F255" s="43">
        <v>1332257.3799999999</v>
      </c>
      <c r="G255" s="43">
        <v>16389.43</v>
      </c>
      <c r="H255" s="43">
        <v>-1748970</v>
      </c>
      <c r="I255" s="43">
        <v>-352137.1</v>
      </c>
      <c r="J255" s="43">
        <v>-1396832.9</v>
      </c>
      <c r="K255" t="str">
        <f>_xlfn.XLOOKUP(A255,Working!F:F,Working!F:F)</f>
        <v>7A44C</v>
      </c>
      <c r="L255" t="str">
        <f>_xlfn.XLOOKUP(A255,'GL014'!A:A,'GL014'!A:A)</f>
        <v>7A44C</v>
      </c>
    </row>
    <row r="256" spans="1:12" x14ac:dyDescent="0.25">
      <c r="A256" t="s">
        <v>752</v>
      </c>
      <c r="B256" t="s">
        <v>904</v>
      </c>
      <c r="C256" t="s">
        <v>1959</v>
      </c>
      <c r="D256" s="43">
        <v>425000</v>
      </c>
      <c r="E256" s="43">
        <v>18488.59</v>
      </c>
      <c r="F256" s="43">
        <v>46974.61</v>
      </c>
      <c r="G256" s="43">
        <v>359536.8</v>
      </c>
      <c r="H256" s="43">
        <v>-425000</v>
      </c>
      <c r="I256" s="43">
        <v>-18488.59</v>
      </c>
      <c r="J256" s="43">
        <v>-406511.41</v>
      </c>
      <c r="K256" t="str">
        <f>_xlfn.XLOOKUP(A256,Working!F:F,Working!F:F)</f>
        <v>7A53C</v>
      </c>
      <c r="L256" t="str">
        <f>_xlfn.XLOOKUP(A256,'GL014'!A:A,'GL014'!A:A)</f>
        <v>7A53C</v>
      </c>
    </row>
    <row r="257" spans="1:12" x14ac:dyDescent="0.25">
      <c r="A257" t="s">
        <v>755</v>
      </c>
      <c r="B257" t="s">
        <v>1065</v>
      </c>
      <c r="C257" t="s">
        <v>1958</v>
      </c>
      <c r="D257" s="43">
        <v>2350000</v>
      </c>
      <c r="E257" s="43">
        <v>0</v>
      </c>
      <c r="F257" s="43">
        <v>0</v>
      </c>
      <c r="G257" s="43">
        <v>2350000</v>
      </c>
      <c r="H257" s="43">
        <v>-2350000</v>
      </c>
      <c r="I257" s="43">
        <v>0</v>
      </c>
      <c r="J257" s="43">
        <v>-2350000</v>
      </c>
      <c r="K257" t="str">
        <f>_xlfn.XLOOKUP(A257,Working!F:F,Working!F:F)</f>
        <v>7A54C</v>
      </c>
      <c r="L257" t="str">
        <f>_xlfn.XLOOKUP(A257,'GL014'!A:A,'GL014'!A:A)</f>
        <v>7A54C</v>
      </c>
    </row>
    <row r="258" spans="1:12" hidden="1" x14ac:dyDescent="0.25">
      <c r="A258" t="s">
        <v>1957</v>
      </c>
      <c r="B258" t="s">
        <v>1956</v>
      </c>
      <c r="C258" t="s">
        <v>1955</v>
      </c>
      <c r="D258" s="36">
        <v>498561.81</v>
      </c>
      <c r="E258" s="36">
        <v>498561.81</v>
      </c>
      <c r="F258">
        <v>0</v>
      </c>
      <c r="G258">
        <v>0</v>
      </c>
      <c r="H258" s="36">
        <v>-498561.81</v>
      </c>
      <c r="I258" s="36">
        <v>-498561.81</v>
      </c>
      <c r="J258">
        <v>0</v>
      </c>
      <c r="K258" t="e">
        <f>_xlfn.XLOOKUP(A258,Working!F:F,Working!F:F)</f>
        <v>#N/A</v>
      </c>
      <c r="L258" t="e">
        <f>_xlfn.XLOOKUP(A258,'GL014'!A:A,'GL014'!A:A)</f>
        <v>#N/A</v>
      </c>
    </row>
    <row r="259" spans="1:12" hidden="1" x14ac:dyDescent="0.25">
      <c r="A259" t="s">
        <v>1954</v>
      </c>
      <c r="B259" t="s">
        <v>1953</v>
      </c>
      <c r="C259" t="s">
        <v>1952</v>
      </c>
      <c r="D259" s="36">
        <v>657964.13</v>
      </c>
      <c r="E259" s="36">
        <v>657964.13</v>
      </c>
      <c r="F259">
        <v>0</v>
      </c>
      <c r="G259">
        <v>0</v>
      </c>
      <c r="H259" s="36">
        <v>-657964.13</v>
      </c>
      <c r="I259" s="36">
        <v>-657964.13</v>
      </c>
      <c r="J259">
        <v>0</v>
      </c>
      <c r="K259" t="e">
        <f>_xlfn.XLOOKUP(A259,Working!F:F,Working!F:F)</f>
        <v>#N/A</v>
      </c>
      <c r="L259" t="e">
        <f>_xlfn.XLOOKUP(A259,'GL014'!A:A,'GL014'!A:A)</f>
        <v>#N/A</v>
      </c>
    </row>
    <row r="260" spans="1:12" hidden="1" x14ac:dyDescent="0.25">
      <c r="A260" t="s">
        <v>1951</v>
      </c>
      <c r="B260" t="s">
        <v>1950</v>
      </c>
      <c r="C260" t="s">
        <v>1949</v>
      </c>
      <c r="D260" s="36">
        <v>63927.58</v>
      </c>
      <c r="E260" s="36">
        <v>63927.58</v>
      </c>
      <c r="F260">
        <v>0</v>
      </c>
      <c r="G260">
        <v>0</v>
      </c>
      <c r="H260" s="36">
        <v>-63927.58</v>
      </c>
      <c r="I260" s="36">
        <v>-63927.58</v>
      </c>
      <c r="J260">
        <v>0</v>
      </c>
      <c r="K260" t="e">
        <f>_xlfn.XLOOKUP(A260,Working!F:F,Working!F:F)</f>
        <v>#N/A</v>
      </c>
      <c r="L260" t="e">
        <f>_xlfn.XLOOKUP(A260,'GL014'!A:A,'GL014'!A:A)</f>
        <v>#N/A</v>
      </c>
    </row>
    <row r="261" spans="1:12" hidden="1" x14ac:dyDescent="0.25">
      <c r="A261" t="s">
        <v>1948</v>
      </c>
      <c r="B261" t="s">
        <v>1947</v>
      </c>
      <c r="C261" t="s">
        <v>1946</v>
      </c>
      <c r="D261" s="36">
        <v>133468.18</v>
      </c>
      <c r="E261" s="36">
        <v>133468.18</v>
      </c>
      <c r="F261">
        <v>0</v>
      </c>
      <c r="G261">
        <v>0</v>
      </c>
      <c r="H261" s="36">
        <v>-133468.18</v>
      </c>
      <c r="I261" s="36">
        <v>-133468.18</v>
      </c>
      <c r="J261">
        <v>0</v>
      </c>
      <c r="K261" t="e">
        <f>_xlfn.XLOOKUP(A261,Working!F:F,Working!F:F)</f>
        <v>#N/A</v>
      </c>
      <c r="L261" t="e">
        <f>_xlfn.XLOOKUP(A261,'GL014'!A:A,'GL014'!A:A)</f>
        <v>#N/A</v>
      </c>
    </row>
    <row r="262" spans="1:12" hidden="1" x14ac:dyDescent="0.25">
      <c r="A262" t="s">
        <v>1945</v>
      </c>
      <c r="B262" t="s">
        <v>1944</v>
      </c>
      <c r="C262" t="s">
        <v>1943</v>
      </c>
      <c r="D262" s="36">
        <v>79981.78</v>
      </c>
      <c r="E262" s="36">
        <v>79981.78</v>
      </c>
      <c r="F262">
        <v>0</v>
      </c>
      <c r="G262">
        <v>0</v>
      </c>
      <c r="H262" s="36">
        <v>-79981.78</v>
      </c>
      <c r="I262" s="36">
        <v>-79981.78</v>
      </c>
      <c r="J262">
        <v>0</v>
      </c>
      <c r="K262" t="e">
        <f>_xlfn.XLOOKUP(A262,Working!F:F,Working!F:F)</f>
        <v>#N/A</v>
      </c>
      <c r="L262" t="e">
        <f>_xlfn.XLOOKUP(A262,'GL014'!A:A,'GL014'!A:A)</f>
        <v>#N/A</v>
      </c>
    </row>
    <row r="263" spans="1:12" hidden="1" x14ac:dyDescent="0.25">
      <c r="A263" t="s">
        <v>1942</v>
      </c>
      <c r="B263" t="s">
        <v>1941</v>
      </c>
      <c r="C263" t="s">
        <v>1940</v>
      </c>
      <c r="D263" s="36">
        <v>78431.97</v>
      </c>
      <c r="E263" s="36">
        <v>78431.97</v>
      </c>
      <c r="F263">
        <v>0</v>
      </c>
      <c r="G263">
        <v>0</v>
      </c>
      <c r="H263" s="36">
        <v>-78431.97</v>
      </c>
      <c r="I263" s="36">
        <v>-78431.97</v>
      </c>
      <c r="J263">
        <v>0</v>
      </c>
      <c r="K263" t="e">
        <f>_xlfn.XLOOKUP(A263,Working!F:F,Working!F:F)</f>
        <v>#N/A</v>
      </c>
      <c r="L263" t="e">
        <f>_xlfn.XLOOKUP(A263,'GL014'!A:A,'GL014'!A:A)</f>
        <v>#N/A</v>
      </c>
    </row>
    <row r="264" spans="1:12" hidden="1" x14ac:dyDescent="0.25">
      <c r="A264" t="s">
        <v>1939</v>
      </c>
      <c r="B264" t="s">
        <v>1938</v>
      </c>
      <c r="C264" t="s">
        <v>1937</v>
      </c>
      <c r="D264" s="36">
        <v>200197.73</v>
      </c>
      <c r="E264" s="36">
        <v>200197.73</v>
      </c>
      <c r="F264">
        <v>0</v>
      </c>
      <c r="G264">
        <v>0</v>
      </c>
      <c r="H264" s="36">
        <v>-200197.73</v>
      </c>
      <c r="I264" s="36">
        <v>-200197.73</v>
      </c>
      <c r="J264">
        <v>0</v>
      </c>
      <c r="K264" t="e">
        <f>_xlfn.XLOOKUP(A264,Working!F:F,Working!F:F)</f>
        <v>#N/A</v>
      </c>
      <c r="L264" t="e">
        <f>_xlfn.XLOOKUP(A264,'GL014'!A:A,'GL014'!A:A)</f>
        <v>#N/A</v>
      </c>
    </row>
    <row r="265" spans="1:12" x14ac:dyDescent="0.25">
      <c r="A265" t="s">
        <v>179</v>
      </c>
      <c r="B265" t="s">
        <v>1936</v>
      </c>
      <c r="C265" t="s">
        <v>1935</v>
      </c>
      <c r="D265" s="43">
        <v>5411367.1500000004</v>
      </c>
      <c r="E265" s="43">
        <v>5042369.7</v>
      </c>
      <c r="F265" s="43">
        <v>113139.09</v>
      </c>
      <c r="G265" s="43">
        <v>255858.36</v>
      </c>
      <c r="H265" s="43">
        <v>-5411367.1500000004</v>
      </c>
      <c r="I265" s="43">
        <v>-5042369.7</v>
      </c>
      <c r="J265" s="43">
        <v>-368997.45</v>
      </c>
      <c r="K265" t="str">
        <f>_xlfn.XLOOKUP(A265,Working!F:F,Working!F:F)</f>
        <v>7598D</v>
      </c>
      <c r="L265" t="str">
        <f>_xlfn.XLOOKUP(A265,'GL014'!A:A,'GL014'!A:A)</f>
        <v>7598D</v>
      </c>
    </row>
    <row r="266" spans="1:12" hidden="1" x14ac:dyDescent="0.25">
      <c r="A266" t="s">
        <v>1934</v>
      </c>
      <c r="B266" t="s">
        <v>1933</v>
      </c>
      <c r="C266" t="s">
        <v>1932</v>
      </c>
      <c r="D266" s="36">
        <v>99539.32</v>
      </c>
      <c r="E266" s="36">
        <v>99539.32</v>
      </c>
      <c r="F266">
        <v>0</v>
      </c>
      <c r="G266">
        <v>0</v>
      </c>
      <c r="H266" s="36">
        <v>-99539.32</v>
      </c>
      <c r="I266" s="36">
        <v>-99539.32</v>
      </c>
      <c r="J266">
        <v>0</v>
      </c>
      <c r="K266" t="e">
        <f>_xlfn.XLOOKUP(A266,Working!F:F,Working!F:F)</f>
        <v>#N/A</v>
      </c>
      <c r="L266" t="e">
        <f>_xlfn.XLOOKUP(A266,'GL014'!A:A,'GL014'!A:A)</f>
        <v>#N/A</v>
      </c>
    </row>
    <row r="267" spans="1:12" hidden="1" x14ac:dyDescent="0.25">
      <c r="A267" t="s">
        <v>1931</v>
      </c>
      <c r="B267" t="s">
        <v>1930</v>
      </c>
      <c r="C267" t="s">
        <v>1929</v>
      </c>
      <c r="D267" s="36">
        <v>234658.76</v>
      </c>
      <c r="E267" s="36">
        <v>234658.76</v>
      </c>
      <c r="F267">
        <v>0</v>
      </c>
      <c r="G267">
        <v>0</v>
      </c>
      <c r="H267" s="36">
        <v>-234658.76</v>
      </c>
      <c r="I267" s="36">
        <v>-234658.76</v>
      </c>
      <c r="J267">
        <v>0</v>
      </c>
      <c r="K267" t="e">
        <f>_xlfn.XLOOKUP(A267,Working!F:F,Working!F:F)</f>
        <v>#N/A</v>
      </c>
      <c r="L267" t="e">
        <f>_xlfn.XLOOKUP(A267,'GL014'!A:A,'GL014'!A:A)</f>
        <v>#N/A</v>
      </c>
    </row>
    <row r="268" spans="1:12" hidden="1" x14ac:dyDescent="0.25">
      <c r="A268" t="s">
        <v>1928</v>
      </c>
      <c r="B268" t="s">
        <v>1927</v>
      </c>
      <c r="C268" t="s">
        <v>1926</v>
      </c>
      <c r="D268" s="36">
        <v>74898.39</v>
      </c>
      <c r="E268" s="36">
        <v>74898.39</v>
      </c>
      <c r="F268">
        <v>0</v>
      </c>
      <c r="G268">
        <v>0</v>
      </c>
      <c r="H268" s="36">
        <v>-74898.39</v>
      </c>
      <c r="I268" s="36">
        <v>-74898.39</v>
      </c>
      <c r="J268">
        <v>0</v>
      </c>
      <c r="K268" t="e">
        <f>_xlfn.XLOOKUP(A268,Working!F:F,Working!F:F)</f>
        <v>#N/A</v>
      </c>
      <c r="L268" t="e">
        <f>_xlfn.XLOOKUP(A268,'GL014'!A:A,'GL014'!A:A)</f>
        <v>#N/A</v>
      </c>
    </row>
    <row r="269" spans="1:12" hidden="1" x14ac:dyDescent="0.25">
      <c r="A269" t="s">
        <v>1925</v>
      </c>
      <c r="B269" t="s">
        <v>1924</v>
      </c>
      <c r="C269" t="s">
        <v>1923</v>
      </c>
      <c r="D269" s="36">
        <v>313145.81</v>
      </c>
      <c r="E269" s="36">
        <v>313145.81</v>
      </c>
      <c r="F269">
        <v>0</v>
      </c>
      <c r="G269">
        <v>0</v>
      </c>
      <c r="H269" s="36">
        <v>-313145.81</v>
      </c>
      <c r="I269" s="36">
        <v>-313145.81</v>
      </c>
      <c r="J269">
        <v>0</v>
      </c>
      <c r="K269" t="e">
        <f>_xlfn.XLOOKUP(A269,Working!F:F,Working!F:F)</f>
        <v>#N/A</v>
      </c>
      <c r="L269" t="e">
        <f>_xlfn.XLOOKUP(A269,'GL014'!A:A,'GL014'!A:A)</f>
        <v>#N/A</v>
      </c>
    </row>
    <row r="270" spans="1:12" hidden="1" x14ac:dyDescent="0.25">
      <c r="A270" t="s">
        <v>1922</v>
      </c>
      <c r="B270" t="s">
        <v>1921</v>
      </c>
      <c r="C270" t="s">
        <v>1920</v>
      </c>
      <c r="D270" s="36">
        <v>15843.44</v>
      </c>
      <c r="E270" s="36">
        <v>15843.44</v>
      </c>
      <c r="F270">
        <v>0</v>
      </c>
      <c r="G270">
        <v>0</v>
      </c>
      <c r="H270" s="36">
        <v>-15843.44</v>
      </c>
      <c r="I270" s="36">
        <v>-15843.44</v>
      </c>
      <c r="J270">
        <v>0</v>
      </c>
      <c r="K270" t="e">
        <f>_xlfn.XLOOKUP(A270,Working!F:F,Working!F:F)</f>
        <v>#N/A</v>
      </c>
      <c r="L270" t="e">
        <f>_xlfn.XLOOKUP(A270,'GL014'!A:A,'GL014'!A:A)</f>
        <v>#N/A</v>
      </c>
    </row>
    <row r="271" spans="1:12" hidden="1" x14ac:dyDescent="0.25">
      <c r="A271" t="s">
        <v>1919</v>
      </c>
      <c r="B271" t="s">
        <v>1918</v>
      </c>
      <c r="C271" t="s">
        <v>1917</v>
      </c>
      <c r="D271" s="36">
        <v>1392715.99</v>
      </c>
      <c r="E271" s="36">
        <v>1392715.99</v>
      </c>
      <c r="F271">
        <v>0</v>
      </c>
      <c r="G271">
        <v>0</v>
      </c>
      <c r="H271" s="36">
        <v>-1392715.99</v>
      </c>
      <c r="I271" s="36">
        <v>-1392715.99</v>
      </c>
      <c r="J271">
        <v>0</v>
      </c>
      <c r="K271" t="e">
        <f>_xlfn.XLOOKUP(A271,Working!F:F,Working!F:F)</f>
        <v>#N/A</v>
      </c>
      <c r="L271" t="e">
        <f>_xlfn.XLOOKUP(A271,'GL014'!A:A,'GL014'!A:A)</f>
        <v>#N/A</v>
      </c>
    </row>
    <row r="272" spans="1:12" hidden="1" x14ac:dyDescent="0.25">
      <c r="A272" t="s">
        <v>1916</v>
      </c>
      <c r="B272" t="s">
        <v>1915</v>
      </c>
      <c r="C272" t="s">
        <v>1914</v>
      </c>
      <c r="D272" s="36">
        <v>355995.92</v>
      </c>
      <c r="E272" s="36">
        <v>355995.92</v>
      </c>
      <c r="F272">
        <v>0</v>
      </c>
      <c r="G272">
        <v>0</v>
      </c>
      <c r="H272" s="36">
        <v>-355995.92</v>
      </c>
      <c r="I272" s="36">
        <v>-355995.92</v>
      </c>
      <c r="J272">
        <v>0</v>
      </c>
      <c r="K272" t="e">
        <f>_xlfn.XLOOKUP(A272,Working!F:F,Working!F:F)</f>
        <v>#N/A</v>
      </c>
      <c r="L272" t="e">
        <f>_xlfn.XLOOKUP(A272,'GL014'!A:A,'GL014'!A:A)</f>
        <v>#N/A</v>
      </c>
    </row>
    <row r="273" spans="1:12" hidden="1" x14ac:dyDescent="0.25">
      <c r="A273" t="s">
        <v>1913</v>
      </c>
      <c r="B273" t="s">
        <v>1912</v>
      </c>
      <c r="C273" t="s">
        <v>1911</v>
      </c>
      <c r="D273" s="36">
        <v>250667.17</v>
      </c>
      <c r="E273" s="36">
        <v>250667.17</v>
      </c>
      <c r="F273">
        <v>0</v>
      </c>
      <c r="G273">
        <v>0</v>
      </c>
      <c r="H273" s="36">
        <v>-250667.17</v>
      </c>
      <c r="I273" s="36">
        <v>-250667.17</v>
      </c>
      <c r="J273">
        <v>0</v>
      </c>
      <c r="K273" t="e">
        <f>_xlfn.XLOOKUP(A273,Working!F:F,Working!F:F)</f>
        <v>#N/A</v>
      </c>
      <c r="L273" t="e">
        <f>_xlfn.XLOOKUP(A273,'GL014'!A:A,'GL014'!A:A)</f>
        <v>#N/A</v>
      </c>
    </row>
    <row r="274" spans="1:12" hidden="1" x14ac:dyDescent="0.25">
      <c r="A274" t="s">
        <v>1910</v>
      </c>
      <c r="B274" t="s">
        <v>1909</v>
      </c>
      <c r="C274" t="s">
        <v>1908</v>
      </c>
      <c r="D274" s="36">
        <v>245495.82</v>
      </c>
      <c r="E274" s="36">
        <v>245495.82</v>
      </c>
      <c r="F274">
        <v>0</v>
      </c>
      <c r="G274">
        <v>0</v>
      </c>
      <c r="H274" s="36">
        <v>-245495.82</v>
      </c>
      <c r="I274" s="36">
        <v>-245495.82</v>
      </c>
      <c r="J274">
        <v>0</v>
      </c>
      <c r="K274" t="e">
        <f>_xlfn.XLOOKUP(A274,Working!F:F,Working!F:F)</f>
        <v>#N/A</v>
      </c>
      <c r="L274" t="e">
        <f>_xlfn.XLOOKUP(A274,'GL014'!A:A,'GL014'!A:A)</f>
        <v>#N/A</v>
      </c>
    </row>
    <row r="275" spans="1:12" hidden="1" x14ac:dyDescent="0.25">
      <c r="A275" t="s">
        <v>1907</v>
      </c>
      <c r="B275" t="s">
        <v>1906</v>
      </c>
      <c r="C275" t="s">
        <v>1905</v>
      </c>
      <c r="D275" s="36">
        <v>132317.04999999999</v>
      </c>
      <c r="E275" s="36">
        <v>132317.04999999999</v>
      </c>
      <c r="F275">
        <v>0</v>
      </c>
      <c r="G275">
        <v>0</v>
      </c>
      <c r="H275" s="36">
        <v>-132317.04999999999</v>
      </c>
      <c r="I275" s="36">
        <v>-132317.04999999999</v>
      </c>
      <c r="J275">
        <v>0</v>
      </c>
      <c r="K275" t="e">
        <f>_xlfn.XLOOKUP(A275,Working!F:F,Working!F:F)</f>
        <v>#N/A</v>
      </c>
      <c r="L275" t="e">
        <f>_xlfn.XLOOKUP(A275,'GL014'!A:A,'GL014'!A:A)</f>
        <v>#N/A</v>
      </c>
    </row>
    <row r="276" spans="1:12" x14ac:dyDescent="0.25">
      <c r="A276" t="s">
        <v>182</v>
      </c>
      <c r="B276" t="s">
        <v>1904</v>
      </c>
      <c r="C276" t="s">
        <v>1177</v>
      </c>
      <c r="D276" s="43">
        <v>240000</v>
      </c>
      <c r="E276" s="43">
        <v>897.41</v>
      </c>
      <c r="F276" s="43">
        <v>0</v>
      </c>
      <c r="G276" s="43">
        <v>239102.59</v>
      </c>
      <c r="H276" s="43">
        <v>-240000</v>
      </c>
      <c r="I276" s="43">
        <v>-897.41</v>
      </c>
      <c r="J276" s="43">
        <v>-239102.59</v>
      </c>
      <c r="K276" t="str">
        <f>_xlfn.XLOOKUP(A276,Working!F:F,Working!F:F)</f>
        <v>7627D</v>
      </c>
      <c r="L276" t="str">
        <f>_xlfn.XLOOKUP(A276,'GL014'!A:A,'GL014'!A:A)</f>
        <v>7627D</v>
      </c>
    </row>
    <row r="277" spans="1:12" hidden="1" x14ac:dyDescent="0.25">
      <c r="A277" t="s">
        <v>1903</v>
      </c>
      <c r="B277" t="s">
        <v>1902</v>
      </c>
      <c r="C277" t="s">
        <v>1901</v>
      </c>
      <c r="D277" s="36">
        <v>100228.17</v>
      </c>
      <c r="E277" s="36">
        <v>100228.17</v>
      </c>
      <c r="F277">
        <v>0</v>
      </c>
      <c r="G277">
        <v>0</v>
      </c>
      <c r="H277" s="36">
        <v>-100228.17</v>
      </c>
      <c r="I277" s="36">
        <v>-100228.17</v>
      </c>
      <c r="J277">
        <v>0</v>
      </c>
      <c r="K277" t="e">
        <f>_xlfn.XLOOKUP(A277,Working!F:F,Working!F:F)</f>
        <v>#N/A</v>
      </c>
      <c r="L277" t="e">
        <f>_xlfn.XLOOKUP(A277,'GL014'!A:A,'GL014'!A:A)</f>
        <v>#N/A</v>
      </c>
    </row>
    <row r="278" spans="1:12" hidden="1" x14ac:dyDescent="0.25">
      <c r="A278" t="s">
        <v>1900</v>
      </c>
      <c r="B278" t="s">
        <v>1899</v>
      </c>
      <c r="C278" t="s">
        <v>1898</v>
      </c>
      <c r="D278" s="36">
        <v>9184.9699999999993</v>
      </c>
      <c r="E278" s="36">
        <v>9184.9699999999993</v>
      </c>
      <c r="F278">
        <v>0</v>
      </c>
      <c r="G278">
        <v>0</v>
      </c>
      <c r="H278" s="36">
        <v>-9184.9699999999993</v>
      </c>
      <c r="I278" s="36">
        <v>-9184.9699999999993</v>
      </c>
      <c r="J278">
        <v>0</v>
      </c>
      <c r="K278" t="e">
        <f>_xlfn.XLOOKUP(A278,Working!F:F,Working!F:F)</f>
        <v>#N/A</v>
      </c>
      <c r="L278" t="e">
        <f>_xlfn.XLOOKUP(A278,'GL014'!A:A,'GL014'!A:A)</f>
        <v>#N/A</v>
      </c>
    </row>
    <row r="279" spans="1:12" hidden="1" x14ac:dyDescent="0.25">
      <c r="A279" t="s">
        <v>1897</v>
      </c>
      <c r="B279" t="s">
        <v>1896</v>
      </c>
      <c r="C279" t="s">
        <v>1895</v>
      </c>
      <c r="D279" s="36">
        <v>384754.61</v>
      </c>
      <c r="E279" s="36">
        <v>384754.61</v>
      </c>
      <c r="F279">
        <v>0</v>
      </c>
      <c r="G279">
        <v>0</v>
      </c>
      <c r="H279" s="36">
        <v>-384754.61</v>
      </c>
      <c r="I279" s="36">
        <v>-384754.61</v>
      </c>
      <c r="J279">
        <v>0</v>
      </c>
      <c r="K279" t="e">
        <f>_xlfn.XLOOKUP(A279,Working!F:F,Working!F:F)</f>
        <v>#N/A</v>
      </c>
      <c r="L279" t="e">
        <f>_xlfn.XLOOKUP(A279,'GL014'!A:A,'GL014'!A:A)</f>
        <v>#N/A</v>
      </c>
    </row>
    <row r="280" spans="1:12" hidden="1" x14ac:dyDescent="0.25">
      <c r="A280" t="s">
        <v>1894</v>
      </c>
      <c r="B280" t="s">
        <v>1893</v>
      </c>
      <c r="C280" t="s">
        <v>1892</v>
      </c>
      <c r="D280" s="36">
        <v>99680.77</v>
      </c>
      <c r="E280" s="36">
        <v>99680.77</v>
      </c>
      <c r="F280">
        <v>0</v>
      </c>
      <c r="G280">
        <v>0</v>
      </c>
      <c r="H280" s="36">
        <v>-99680.77</v>
      </c>
      <c r="I280" s="36">
        <v>-99680.77</v>
      </c>
      <c r="J280">
        <v>0</v>
      </c>
      <c r="K280" t="e">
        <f>_xlfn.XLOOKUP(A280,Working!F:F,Working!F:F)</f>
        <v>#N/A</v>
      </c>
      <c r="L280" t="e">
        <f>_xlfn.XLOOKUP(A280,'GL014'!A:A,'GL014'!A:A)</f>
        <v>#N/A</v>
      </c>
    </row>
    <row r="281" spans="1:12" hidden="1" x14ac:dyDescent="0.25">
      <c r="A281" t="s">
        <v>1891</v>
      </c>
      <c r="B281" t="s">
        <v>1890</v>
      </c>
      <c r="C281" t="s">
        <v>1889</v>
      </c>
      <c r="D281" s="36">
        <v>720403.88</v>
      </c>
      <c r="E281" s="36">
        <v>720403.88</v>
      </c>
      <c r="F281">
        <v>0</v>
      </c>
      <c r="G281">
        <v>0</v>
      </c>
      <c r="H281" s="36">
        <v>-720403.88</v>
      </c>
      <c r="I281" s="36">
        <v>-720403.88</v>
      </c>
      <c r="J281">
        <v>0</v>
      </c>
      <c r="K281" t="e">
        <f>_xlfn.XLOOKUP(A281,Working!F:F,Working!F:F)</f>
        <v>#N/A</v>
      </c>
      <c r="L281" t="e">
        <f>_xlfn.XLOOKUP(A281,'GL014'!A:A,'GL014'!A:A)</f>
        <v>#N/A</v>
      </c>
    </row>
    <row r="282" spans="1:12" hidden="1" x14ac:dyDescent="0.25">
      <c r="A282" t="s">
        <v>1888</v>
      </c>
      <c r="B282" t="s">
        <v>1887</v>
      </c>
      <c r="C282" t="s">
        <v>1886</v>
      </c>
      <c r="D282" s="36">
        <v>486802.22</v>
      </c>
      <c r="E282" s="36">
        <v>486802.22</v>
      </c>
      <c r="F282">
        <v>0</v>
      </c>
      <c r="G282">
        <v>0</v>
      </c>
      <c r="H282" s="36">
        <v>-486802.22</v>
      </c>
      <c r="I282" s="36">
        <v>-486802.22</v>
      </c>
      <c r="J282">
        <v>0</v>
      </c>
      <c r="K282" t="e">
        <f>_xlfn.XLOOKUP(A282,Working!F:F,Working!F:F)</f>
        <v>#N/A</v>
      </c>
      <c r="L282" t="e">
        <f>_xlfn.XLOOKUP(A282,'GL014'!A:A,'GL014'!A:A)</f>
        <v>#N/A</v>
      </c>
    </row>
    <row r="283" spans="1:12" x14ac:dyDescent="0.25">
      <c r="A283" t="s">
        <v>188</v>
      </c>
      <c r="B283" t="s">
        <v>1885</v>
      </c>
      <c r="C283" t="s">
        <v>1884</v>
      </c>
      <c r="D283" s="43">
        <v>60855720.07</v>
      </c>
      <c r="E283" s="43">
        <v>42828889.969999999</v>
      </c>
      <c r="F283" s="43">
        <v>17277027.809999999</v>
      </c>
      <c r="G283" s="43">
        <v>749802.29</v>
      </c>
      <c r="H283" s="43">
        <v>-60855720.07</v>
      </c>
      <c r="I283" s="43">
        <v>-42782296.600000001</v>
      </c>
      <c r="J283" s="43">
        <v>-18073423.469999999</v>
      </c>
      <c r="K283" t="str">
        <f>_xlfn.XLOOKUP(A283,Working!F:F,Working!F:F)</f>
        <v>7642D</v>
      </c>
      <c r="L283" t="str">
        <f>_xlfn.XLOOKUP(A283,'GL014'!A:A,'GL014'!A:A)</f>
        <v>7642D</v>
      </c>
    </row>
    <row r="284" spans="1:12" hidden="1" x14ac:dyDescent="0.25">
      <c r="A284" t="s">
        <v>1883</v>
      </c>
      <c r="B284" t="s">
        <v>1882</v>
      </c>
      <c r="C284" t="s">
        <v>1881</v>
      </c>
      <c r="D284" s="36">
        <v>76105.37</v>
      </c>
      <c r="E284" s="36">
        <v>76105.37</v>
      </c>
      <c r="F284">
        <v>0</v>
      </c>
      <c r="G284">
        <v>0</v>
      </c>
      <c r="H284" s="36">
        <v>-76105.37</v>
      </c>
      <c r="I284" s="36">
        <v>-76105.37</v>
      </c>
      <c r="J284">
        <v>0</v>
      </c>
      <c r="K284" t="e">
        <f>_xlfn.XLOOKUP(A284,Working!F:F,Working!F:F)</f>
        <v>#N/A</v>
      </c>
      <c r="L284" t="e">
        <f>_xlfn.XLOOKUP(A284,'GL014'!A:A,'GL014'!A:A)</f>
        <v>#N/A</v>
      </c>
    </row>
    <row r="285" spans="1:12" hidden="1" x14ac:dyDescent="0.25">
      <c r="A285" t="s">
        <v>1880</v>
      </c>
      <c r="B285" t="s">
        <v>1879</v>
      </c>
      <c r="C285" t="s">
        <v>1878</v>
      </c>
      <c r="D285" s="36">
        <v>383361.71</v>
      </c>
      <c r="E285" s="36">
        <v>383361.71</v>
      </c>
      <c r="F285">
        <v>0</v>
      </c>
      <c r="G285">
        <v>0</v>
      </c>
      <c r="H285" s="36">
        <v>-383361.71</v>
      </c>
      <c r="I285" s="36">
        <v>-383361.71</v>
      </c>
      <c r="J285">
        <v>0</v>
      </c>
      <c r="K285" t="e">
        <f>_xlfn.XLOOKUP(A285,Working!F:F,Working!F:F)</f>
        <v>#N/A</v>
      </c>
      <c r="L285" t="e">
        <f>_xlfn.XLOOKUP(A285,'GL014'!A:A,'GL014'!A:A)</f>
        <v>#N/A</v>
      </c>
    </row>
    <row r="286" spans="1:12" hidden="1" x14ac:dyDescent="0.25">
      <c r="A286" t="s">
        <v>1877</v>
      </c>
      <c r="B286" t="s">
        <v>1876</v>
      </c>
      <c r="C286" t="s">
        <v>1875</v>
      </c>
      <c r="D286" s="36">
        <v>417285.61</v>
      </c>
      <c r="E286" s="36">
        <v>417285.61</v>
      </c>
      <c r="F286">
        <v>0</v>
      </c>
      <c r="G286">
        <v>0</v>
      </c>
      <c r="H286" s="36">
        <v>-417285.61</v>
      </c>
      <c r="I286" s="36">
        <v>-417285.61</v>
      </c>
      <c r="J286">
        <v>0</v>
      </c>
      <c r="K286" t="e">
        <f>_xlfn.XLOOKUP(A286,Working!F:F,Working!F:F)</f>
        <v>#N/A</v>
      </c>
      <c r="L286" t="e">
        <f>_xlfn.XLOOKUP(A286,'GL014'!A:A,'GL014'!A:A)</f>
        <v>#N/A</v>
      </c>
    </row>
    <row r="287" spans="1:12" hidden="1" x14ac:dyDescent="0.25">
      <c r="A287" t="s">
        <v>1874</v>
      </c>
      <c r="B287" t="s">
        <v>1873</v>
      </c>
      <c r="C287" t="s">
        <v>1872</v>
      </c>
      <c r="D287" s="36">
        <v>827427.91</v>
      </c>
      <c r="E287" s="36">
        <v>827427.91</v>
      </c>
      <c r="F287">
        <v>0</v>
      </c>
      <c r="G287">
        <v>0</v>
      </c>
      <c r="H287" s="36">
        <v>-827427.91</v>
      </c>
      <c r="I287" s="36">
        <v>-827427.91</v>
      </c>
      <c r="J287">
        <v>0</v>
      </c>
      <c r="K287" t="e">
        <f>_xlfn.XLOOKUP(A287,Working!F:F,Working!F:F)</f>
        <v>#N/A</v>
      </c>
      <c r="L287" t="e">
        <f>_xlfn.XLOOKUP(A287,'GL014'!A:A,'GL014'!A:A)</f>
        <v>#N/A</v>
      </c>
    </row>
    <row r="288" spans="1:12" hidden="1" x14ac:dyDescent="0.25">
      <c r="A288" t="s">
        <v>1871</v>
      </c>
      <c r="B288" t="s">
        <v>1870</v>
      </c>
      <c r="C288" t="s">
        <v>1869</v>
      </c>
      <c r="D288" s="36">
        <v>1152534.74</v>
      </c>
      <c r="E288" s="36">
        <v>1152534.74</v>
      </c>
      <c r="F288">
        <v>0</v>
      </c>
      <c r="G288">
        <v>0</v>
      </c>
      <c r="H288" s="36">
        <v>-1222371.23</v>
      </c>
      <c r="I288" s="36">
        <v>-1152534.74</v>
      </c>
      <c r="J288" s="36">
        <v>-69836.490000000005</v>
      </c>
      <c r="K288" t="e">
        <f>_xlfn.XLOOKUP(A288,Working!F:F,Working!F:F)</f>
        <v>#N/A</v>
      </c>
      <c r="L288" t="e">
        <f>_xlfn.XLOOKUP(A288,'GL014'!A:A,'GL014'!A:A)</f>
        <v>#N/A</v>
      </c>
    </row>
    <row r="289" spans="1:12" hidden="1" x14ac:dyDescent="0.25">
      <c r="A289" t="s">
        <v>1868</v>
      </c>
      <c r="B289" t="s">
        <v>1867</v>
      </c>
      <c r="C289" t="s">
        <v>1866</v>
      </c>
      <c r="D289" s="36">
        <v>37597976.539999999</v>
      </c>
      <c r="E289" s="36">
        <v>37597976.539999999</v>
      </c>
      <c r="F289">
        <v>0</v>
      </c>
      <c r="G289">
        <v>0</v>
      </c>
      <c r="H289" s="36">
        <v>-37597976.539999999</v>
      </c>
      <c r="I289" s="36">
        <v>-37597976.539999999</v>
      </c>
      <c r="J289">
        <v>0</v>
      </c>
      <c r="K289" t="e">
        <f>_xlfn.XLOOKUP(A289,Working!F:F,Working!F:F)</f>
        <v>#N/A</v>
      </c>
      <c r="L289" t="e">
        <f>_xlfn.XLOOKUP(A289,'GL014'!A:A,'GL014'!A:A)</f>
        <v>#N/A</v>
      </c>
    </row>
    <row r="290" spans="1:12" hidden="1" x14ac:dyDescent="0.25">
      <c r="A290" t="s">
        <v>1865</v>
      </c>
      <c r="B290" t="s">
        <v>1864</v>
      </c>
      <c r="C290" t="s">
        <v>1863</v>
      </c>
      <c r="D290" s="36">
        <v>3361.19</v>
      </c>
      <c r="E290" s="36">
        <v>3361.19</v>
      </c>
      <c r="F290">
        <v>0</v>
      </c>
      <c r="G290">
        <v>0</v>
      </c>
      <c r="H290" s="36">
        <v>-3361.19</v>
      </c>
      <c r="I290" s="36">
        <v>-3361.19</v>
      </c>
      <c r="J290">
        <v>0</v>
      </c>
      <c r="K290" t="e">
        <f>_xlfn.XLOOKUP(A290,Working!F:F,Working!F:F)</f>
        <v>#N/A</v>
      </c>
      <c r="L290" t="e">
        <f>_xlfn.XLOOKUP(A290,'GL014'!A:A,'GL014'!A:A)</f>
        <v>#N/A</v>
      </c>
    </row>
    <row r="291" spans="1:12" hidden="1" x14ac:dyDescent="0.25">
      <c r="A291" t="s">
        <v>1862</v>
      </c>
      <c r="B291" t="s">
        <v>1861</v>
      </c>
      <c r="C291" t="s">
        <v>1860</v>
      </c>
      <c r="D291" s="36">
        <v>1991749.2</v>
      </c>
      <c r="E291" s="36">
        <v>1991749.2</v>
      </c>
      <c r="F291">
        <v>0</v>
      </c>
      <c r="G291">
        <v>0</v>
      </c>
      <c r="H291" s="36">
        <v>-1991749.2</v>
      </c>
      <c r="I291" s="36">
        <v>-1991749.2</v>
      </c>
      <c r="J291">
        <v>0</v>
      </c>
      <c r="K291" t="e">
        <f>_xlfn.XLOOKUP(A291,Working!F:F,Working!F:F)</f>
        <v>#N/A</v>
      </c>
      <c r="L291" t="e">
        <f>_xlfn.XLOOKUP(A291,'GL014'!A:A,'GL014'!A:A)</f>
        <v>#N/A</v>
      </c>
    </row>
    <row r="292" spans="1:12" hidden="1" x14ac:dyDescent="0.25">
      <c r="A292" t="s">
        <v>1859</v>
      </c>
      <c r="B292" t="s">
        <v>1858</v>
      </c>
      <c r="C292" t="s">
        <v>1857</v>
      </c>
      <c r="D292" s="36">
        <v>60416.52</v>
      </c>
      <c r="E292" s="36">
        <v>60416.52</v>
      </c>
      <c r="F292">
        <v>0</v>
      </c>
      <c r="G292">
        <v>0</v>
      </c>
      <c r="H292" s="36">
        <v>-60416.52</v>
      </c>
      <c r="I292" s="36">
        <v>-60416.52</v>
      </c>
      <c r="J292">
        <v>0</v>
      </c>
      <c r="K292" t="e">
        <f>_xlfn.XLOOKUP(A292,Working!F:F,Working!F:F)</f>
        <v>#N/A</v>
      </c>
      <c r="L292" t="e">
        <f>_xlfn.XLOOKUP(A292,'GL014'!A:A,'GL014'!A:A)</f>
        <v>#N/A</v>
      </c>
    </row>
    <row r="293" spans="1:12" hidden="1" x14ac:dyDescent="0.25">
      <c r="A293" t="s">
        <v>1856</v>
      </c>
      <c r="B293" t="s">
        <v>1855</v>
      </c>
      <c r="C293" t="s">
        <v>1854</v>
      </c>
      <c r="D293" s="36">
        <v>188125.07</v>
      </c>
      <c r="E293" s="36">
        <v>188125.07</v>
      </c>
      <c r="F293">
        <v>0</v>
      </c>
      <c r="G293">
        <v>0</v>
      </c>
      <c r="H293" s="36">
        <v>-188125.07</v>
      </c>
      <c r="I293" s="36">
        <v>-188125.07</v>
      </c>
      <c r="J293">
        <v>0</v>
      </c>
      <c r="K293" t="e">
        <f>_xlfn.XLOOKUP(A293,Working!F:F,Working!F:F)</f>
        <v>#N/A</v>
      </c>
      <c r="L293" t="e">
        <f>_xlfn.XLOOKUP(A293,'GL014'!A:A,'GL014'!A:A)</f>
        <v>#N/A</v>
      </c>
    </row>
    <row r="294" spans="1:12" hidden="1" x14ac:dyDescent="0.25">
      <c r="A294" t="s">
        <v>1853</v>
      </c>
      <c r="B294" t="s">
        <v>1852</v>
      </c>
      <c r="C294" t="s">
        <v>1851</v>
      </c>
      <c r="D294" s="36">
        <v>97821.58</v>
      </c>
      <c r="E294" s="36">
        <v>97821.58</v>
      </c>
      <c r="F294">
        <v>0</v>
      </c>
      <c r="G294">
        <v>0</v>
      </c>
      <c r="H294" s="36">
        <v>-97821.58</v>
      </c>
      <c r="I294" s="36">
        <v>-97821.58</v>
      </c>
      <c r="J294">
        <v>0</v>
      </c>
      <c r="K294" t="e">
        <f>_xlfn.XLOOKUP(A294,Working!F:F,Working!F:F)</f>
        <v>#N/A</v>
      </c>
      <c r="L294" t="e">
        <f>_xlfn.XLOOKUP(A294,'GL014'!A:A,'GL014'!A:A)</f>
        <v>#N/A</v>
      </c>
    </row>
    <row r="295" spans="1:12" hidden="1" x14ac:dyDescent="0.25">
      <c r="A295" t="s">
        <v>1850</v>
      </c>
      <c r="B295" t="s">
        <v>1849</v>
      </c>
      <c r="C295" t="s">
        <v>1848</v>
      </c>
      <c r="D295" s="36">
        <v>1738984.36</v>
      </c>
      <c r="E295" s="36">
        <v>1738984.36</v>
      </c>
      <c r="F295">
        <v>0</v>
      </c>
      <c r="G295">
        <v>0</v>
      </c>
      <c r="H295" s="36">
        <v>-1738984.36</v>
      </c>
      <c r="I295" s="36">
        <v>-1738984.36</v>
      </c>
      <c r="J295">
        <v>0</v>
      </c>
      <c r="K295" t="e">
        <f>_xlfn.XLOOKUP(A295,Working!F:F,Working!F:F)</f>
        <v>#N/A</v>
      </c>
      <c r="L295" t="e">
        <f>_xlfn.XLOOKUP(A295,'GL014'!A:A,'GL014'!A:A)</f>
        <v>#N/A</v>
      </c>
    </row>
    <row r="296" spans="1:12" hidden="1" x14ac:dyDescent="0.25">
      <c r="A296" t="s">
        <v>1847</v>
      </c>
      <c r="B296" t="s">
        <v>1846</v>
      </c>
      <c r="C296" t="s">
        <v>1845</v>
      </c>
      <c r="D296" s="36">
        <v>799224.64</v>
      </c>
      <c r="E296" s="36">
        <v>799224.64</v>
      </c>
      <c r="F296">
        <v>0</v>
      </c>
      <c r="G296">
        <v>0</v>
      </c>
      <c r="H296" s="36">
        <v>-799224.64</v>
      </c>
      <c r="I296" s="36">
        <v>-799224.64</v>
      </c>
      <c r="J296">
        <v>0</v>
      </c>
      <c r="K296" t="e">
        <f>_xlfn.XLOOKUP(A296,Working!F:F,Working!F:F)</f>
        <v>#N/A</v>
      </c>
      <c r="L296" t="e">
        <f>_xlfn.XLOOKUP(A296,'GL014'!A:A,'GL014'!A:A)</f>
        <v>#N/A</v>
      </c>
    </row>
    <row r="297" spans="1:12" hidden="1" x14ac:dyDescent="0.25">
      <c r="A297" t="s">
        <v>1844</v>
      </c>
      <c r="B297" t="s">
        <v>1843</v>
      </c>
      <c r="C297" t="s">
        <v>1842</v>
      </c>
      <c r="D297" s="36">
        <v>761806.99</v>
      </c>
      <c r="E297" s="36">
        <v>761806.99</v>
      </c>
      <c r="F297">
        <v>0</v>
      </c>
      <c r="G297">
        <v>0</v>
      </c>
      <c r="H297" s="36">
        <v>-761806.99</v>
      </c>
      <c r="I297" s="36">
        <v>-761806.99</v>
      </c>
      <c r="J297">
        <v>0</v>
      </c>
      <c r="K297" t="e">
        <f>_xlfn.XLOOKUP(A297,Working!F:F,Working!F:F)</f>
        <v>#N/A</v>
      </c>
      <c r="L297" t="e">
        <f>_xlfn.XLOOKUP(A297,'GL014'!A:A,'GL014'!A:A)</f>
        <v>#N/A</v>
      </c>
    </row>
    <row r="298" spans="1:12" hidden="1" x14ac:dyDescent="0.25">
      <c r="A298" t="s">
        <v>1841</v>
      </c>
      <c r="B298" t="s">
        <v>1840</v>
      </c>
      <c r="C298" t="s">
        <v>1839</v>
      </c>
      <c r="D298" s="36">
        <v>156622.44</v>
      </c>
      <c r="E298" s="36">
        <v>156622.44</v>
      </c>
      <c r="F298">
        <v>0</v>
      </c>
      <c r="G298">
        <v>0</v>
      </c>
      <c r="H298" s="36">
        <v>-156622.44</v>
      </c>
      <c r="I298" s="36">
        <v>-156622.44</v>
      </c>
      <c r="J298">
        <v>0</v>
      </c>
      <c r="K298" t="e">
        <f>_xlfn.XLOOKUP(A298,Working!F:F,Working!F:F)</f>
        <v>#N/A</v>
      </c>
      <c r="L298" t="e">
        <f>_xlfn.XLOOKUP(A298,'GL014'!A:A,'GL014'!A:A)</f>
        <v>#N/A</v>
      </c>
    </row>
    <row r="299" spans="1:12" hidden="1" x14ac:dyDescent="0.25">
      <c r="A299" t="s">
        <v>1838</v>
      </c>
      <c r="B299" t="s">
        <v>1837</v>
      </c>
      <c r="C299" t="s">
        <v>1836</v>
      </c>
      <c r="D299" s="36">
        <v>196735.65</v>
      </c>
      <c r="E299" s="36">
        <v>196735.65</v>
      </c>
      <c r="F299">
        <v>0</v>
      </c>
      <c r="G299">
        <v>0</v>
      </c>
      <c r="H299" s="36">
        <v>-196735.65</v>
      </c>
      <c r="I299" s="36">
        <v>-196735.65</v>
      </c>
      <c r="J299">
        <v>0</v>
      </c>
      <c r="K299" t="e">
        <f>_xlfn.XLOOKUP(A299,Working!F:F,Working!F:F)</f>
        <v>#N/A</v>
      </c>
      <c r="L299" t="e">
        <f>_xlfn.XLOOKUP(A299,'GL014'!A:A,'GL014'!A:A)</f>
        <v>#N/A</v>
      </c>
    </row>
    <row r="300" spans="1:12" hidden="1" x14ac:dyDescent="0.25">
      <c r="A300" t="s">
        <v>1835</v>
      </c>
      <c r="B300" t="s">
        <v>1834</v>
      </c>
      <c r="C300" t="s">
        <v>1833</v>
      </c>
      <c r="D300" s="36">
        <v>260565.27</v>
      </c>
      <c r="E300" s="36">
        <v>260565.27</v>
      </c>
      <c r="F300">
        <v>0</v>
      </c>
      <c r="G300">
        <v>0</v>
      </c>
      <c r="H300" s="36">
        <v>-260565.27</v>
      </c>
      <c r="I300" s="36">
        <v>-260565.27</v>
      </c>
      <c r="J300">
        <v>0</v>
      </c>
      <c r="K300" t="e">
        <f>_xlfn.XLOOKUP(A300,Working!F:F,Working!F:F)</f>
        <v>#N/A</v>
      </c>
      <c r="L300" t="e">
        <f>_xlfn.XLOOKUP(A300,'GL014'!A:A,'GL014'!A:A)</f>
        <v>#N/A</v>
      </c>
    </row>
    <row r="301" spans="1:12" x14ac:dyDescent="0.25">
      <c r="A301" t="s">
        <v>191</v>
      </c>
      <c r="B301" t="s">
        <v>1832</v>
      </c>
      <c r="C301" t="s">
        <v>1831</v>
      </c>
      <c r="D301" s="43">
        <v>513700.34</v>
      </c>
      <c r="E301" s="43">
        <v>499892.58</v>
      </c>
      <c r="F301" s="43">
        <v>13807.76</v>
      </c>
      <c r="G301" s="43">
        <v>0</v>
      </c>
      <c r="H301" s="43">
        <v>-513700.34</v>
      </c>
      <c r="I301" s="43">
        <v>-513700.34</v>
      </c>
      <c r="J301" s="43">
        <v>0</v>
      </c>
      <c r="K301" t="str">
        <f>_xlfn.XLOOKUP(A301,Working!F:F,Working!F:F)</f>
        <v>7662D</v>
      </c>
      <c r="L301" t="str">
        <f>_xlfn.XLOOKUP(A301,'GL014'!A:A,'GL014'!A:A)</f>
        <v>7662D</v>
      </c>
    </row>
    <row r="302" spans="1:12" hidden="1" x14ac:dyDescent="0.25">
      <c r="A302" t="s">
        <v>1830</v>
      </c>
      <c r="B302" t="s">
        <v>1829</v>
      </c>
      <c r="C302" t="s">
        <v>1828</v>
      </c>
      <c r="D302" s="36">
        <v>53399.39</v>
      </c>
      <c r="E302" s="36">
        <v>53399.39</v>
      </c>
      <c r="F302">
        <v>0</v>
      </c>
      <c r="G302">
        <v>0</v>
      </c>
      <c r="H302" s="36">
        <v>-53399.39</v>
      </c>
      <c r="I302" s="36">
        <v>-53399.39</v>
      </c>
      <c r="J302">
        <v>0</v>
      </c>
      <c r="K302" t="e">
        <f>_xlfn.XLOOKUP(A302,Working!F:F,Working!F:F)</f>
        <v>#N/A</v>
      </c>
      <c r="L302" t="e">
        <f>_xlfn.XLOOKUP(A302,'GL014'!A:A,'GL014'!A:A)</f>
        <v>#N/A</v>
      </c>
    </row>
    <row r="303" spans="1:12" hidden="1" x14ac:dyDescent="0.25">
      <c r="A303" t="s">
        <v>1827</v>
      </c>
      <c r="B303" t="s">
        <v>1826</v>
      </c>
      <c r="C303" t="s">
        <v>1825</v>
      </c>
      <c r="D303" s="36">
        <v>915508.89</v>
      </c>
      <c r="E303" s="36">
        <v>915508.89</v>
      </c>
      <c r="F303">
        <v>0</v>
      </c>
      <c r="G303">
        <v>0</v>
      </c>
      <c r="H303" s="36">
        <v>-915508.89</v>
      </c>
      <c r="I303" s="36">
        <v>-915508.89</v>
      </c>
      <c r="J303">
        <v>0</v>
      </c>
      <c r="K303" t="e">
        <f>_xlfn.XLOOKUP(A303,Working!F:F,Working!F:F)</f>
        <v>#N/A</v>
      </c>
      <c r="L303" t="e">
        <f>_xlfn.XLOOKUP(A303,'GL014'!A:A,'GL014'!A:A)</f>
        <v>#N/A</v>
      </c>
    </row>
    <row r="304" spans="1:12" hidden="1" x14ac:dyDescent="0.25">
      <c r="A304" t="s">
        <v>1824</v>
      </c>
      <c r="B304" t="s">
        <v>1823</v>
      </c>
      <c r="C304" t="s">
        <v>1822</v>
      </c>
      <c r="D304" s="36">
        <v>4046.68</v>
      </c>
      <c r="E304" s="36">
        <v>4046.68</v>
      </c>
      <c r="F304">
        <v>0</v>
      </c>
      <c r="G304">
        <v>0</v>
      </c>
      <c r="H304" s="36">
        <v>-4046.68</v>
      </c>
      <c r="I304" s="36">
        <v>-4046.68</v>
      </c>
      <c r="J304">
        <v>0</v>
      </c>
      <c r="K304" t="e">
        <f>_xlfn.XLOOKUP(A304,Working!F:F,Working!F:F)</f>
        <v>#N/A</v>
      </c>
      <c r="L304" t="e">
        <f>_xlfn.XLOOKUP(A304,'GL014'!A:A,'GL014'!A:A)</f>
        <v>#N/A</v>
      </c>
    </row>
    <row r="305" spans="1:12" hidden="1" x14ac:dyDescent="0.25">
      <c r="A305" t="s">
        <v>1821</v>
      </c>
      <c r="B305" t="s">
        <v>1820</v>
      </c>
      <c r="C305" t="s">
        <v>1819</v>
      </c>
      <c r="D305" s="36">
        <v>1905131.53</v>
      </c>
      <c r="E305" s="36">
        <v>1905131.53</v>
      </c>
      <c r="F305">
        <v>0</v>
      </c>
      <c r="G305">
        <v>0</v>
      </c>
      <c r="H305" s="36">
        <v>-1905131.53</v>
      </c>
      <c r="I305" s="36">
        <v>-1905131.53</v>
      </c>
      <c r="J305">
        <v>0</v>
      </c>
      <c r="K305" t="e">
        <f>_xlfn.XLOOKUP(A305,Working!F:F,Working!F:F)</f>
        <v>#N/A</v>
      </c>
      <c r="L305" t="e">
        <f>_xlfn.XLOOKUP(A305,'GL014'!A:A,'GL014'!A:A)</f>
        <v>#N/A</v>
      </c>
    </row>
    <row r="306" spans="1:12" hidden="1" x14ac:dyDescent="0.25">
      <c r="A306" t="s">
        <v>1818</v>
      </c>
      <c r="B306" t="s">
        <v>1817</v>
      </c>
      <c r="C306" t="s">
        <v>1816</v>
      </c>
      <c r="D306" s="36">
        <v>14428.6</v>
      </c>
      <c r="E306" s="36">
        <v>14428.6</v>
      </c>
      <c r="F306">
        <v>0</v>
      </c>
      <c r="G306">
        <v>0</v>
      </c>
      <c r="H306" s="36">
        <v>-14428.6</v>
      </c>
      <c r="I306" s="36">
        <v>-14428.6</v>
      </c>
      <c r="J306">
        <v>0</v>
      </c>
      <c r="K306" t="e">
        <f>_xlfn.XLOOKUP(A306,Working!F:F,Working!F:F)</f>
        <v>#N/A</v>
      </c>
      <c r="L306" t="e">
        <f>_xlfn.XLOOKUP(A306,'GL014'!A:A,'GL014'!A:A)</f>
        <v>#N/A</v>
      </c>
    </row>
    <row r="307" spans="1:12" hidden="1" x14ac:dyDescent="0.25">
      <c r="A307" t="s">
        <v>1815</v>
      </c>
      <c r="B307" t="s">
        <v>1814</v>
      </c>
      <c r="C307" t="s">
        <v>1813</v>
      </c>
      <c r="D307" s="36">
        <v>711160.03</v>
      </c>
      <c r="E307" s="36">
        <v>711160.03</v>
      </c>
      <c r="F307">
        <v>0</v>
      </c>
      <c r="G307">
        <v>0</v>
      </c>
      <c r="H307" s="36">
        <v>-711160.03</v>
      </c>
      <c r="I307" s="36">
        <v>-711160.03</v>
      </c>
      <c r="J307">
        <v>0</v>
      </c>
      <c r="K307" t="e">
        <f>_xlfn.XLOOKUP(A307,Working!F:F,Working!F:F)</f>
        <v>#N/A</v>
      </c>
      <c r="L307" t="e">
        <f>_xlfn.XLOOKUP(A307,'GL014'!A:A,'GL014'!A:A)</f>
        <v>#N/A</v>
      </c>
    </row>
    <row r="308" spans="1:12" hidden="1" x14ac:dyDescent="0.25">
      <c r="A308" t="s">
        <v>1812</v>
      </c>
      <c r="B308" t="s">
        <v>1811</v>
      </c>
      <c r="C308" t="s">
        <v>1810</v>
      </c>
      <c r="D308" s="36">
        <v>366421.24</v>
      </c>
      <c r="E308" s="36">
        <v>366421.24</v>
      </c>
      <c r="F308">
        <v>0</v>
      </c>
      <c r="G308">
        <v>0</v>
      </c>
      <c r="H308" s="36">
        <v>-366421.24</v>
      </c>
      <c r="I308" s="36">
        <v>-366421.24</v>
      </c>
      <c r="J308">
        <v>0</v>
      </c>
      <c r="K308" t="e">
        <f>_xlfn.XLOOKUP(A308,Working!F:F,Working!F:F)</f>
        <v>#N/A</v>
      </c>
      <c r="L308" t="e">
        <f>_xlfn.XLOOKUP(A308,'GL014'!A:A,'GL014'!A:A)</f>
        <v>#N/A</v>
      </c>
    </row>
    <row r="309" spans="1:12" hidden="1" x14ac:dyDescent="0.25">
      <c r="A309" t="s">
        <v>1809</v>
      </c>
      <c r="B309" t="s">
        <v>1808</v>
      </c>
      <c r="C309" t="s">
        <v>1807</v>
      </c>
      <c r="D309" s="36">
        <v>884677.48</v>
      </c>
      <c r="E309" s="36">
        <v>884677.48</v>
      </c>
      <c r="F309">
        <v>0</v>
      </c>
      <c r="G309">
        <v>0</v>
      </c>
      <c r="H309" s="36">
        <v>-814840.99</v>
      </c>
      <c r="I309" s="36">
        <v>-884677.48</v>
      </c>
      <c r="J309" s="36">
        <v>69836.490000000005</v>
      </c>
      <c r="K309" t="e">
        <f>_xlfn.XLOOKUP(A309,Working!F:F,Working!F:F)</f>
        <v>#N/A</v>
      </c>
      <c r="L309" t="e">
        <f>_xlfn.XLOOKUP(A309,'GL014'!A:A,'GL014'!A:A)</f>
        <v>#N/A</v>
      </c>
    </row>
    <row r="310" spans="1:12" hidden="1" x14ac:dyDescent="0.25">
      <c r="A310" t="s">
        <v>1806</v>
      </c>
      <c r="B310" t="s">
        <v>1805</v>
      </c>
      <c r="C310" t="s">
        <v>1804</v>
      </c>
      <c r="D310" s="36">
        <v>1476106.58</v>
      </c>
      <c r="E310" s="36">
        <v>1476106.58</v>
      </c>
      <c r="F310">
        <v>0</v>
      </c>
      <c r="G310">
        <v>0</v>
      </c>
      <c r="H310" s="36">
        <v>-1476106.58</v>
      </c>
      <c r="I310" s="36">
        <v>-1476106.58</v>
      </c>
      <c r="J310">
        <v>0</v>
      </c>
      <c r="K310" t="e">
        <f>_xlfn.XLOOKUP(A310,Working!F:F,Working!F:F)</f>
        <v>#N/A</v>
      </c>
      <c r="L310" t="e">
        <f>_xlfn.XLOOKUP(A310,'GL014'!A:A,'GL014'!A:A)</f>
        <v>#N/A</v>
      </c>
    </row>
    <row r="311" spans="1:12" hidden="1" x14ac:dyDescent="0.25">
      <c r="A311" t="s">
        <v>1803</v>
      </c>
      <c r="B311" t="s">
        <v>1802</v>
      </c>
      <c r="C311" t="s">
        <v>1801</v>
      </c>
      <c r="D311" s="36">
        <v>91156.34</v>
      </c>
      <c r="E311" s="36">
        <v>91156.34</v>
      </c>
      <c r="F311">
        <v>0</v>
      </c>
      <c r="G311">
        <v>0</v>
      </c>
      <c r="H311" s="36">
        <v>-91156.34</v>
      </c>
      <c r="I311" s="36">
        <v>-91156.34</v>
      </c>
      <c r="J311">
        <v>0</v>
      </c>
      <c r="K311" t="e">
        <f>_xlfn.XLOOKUP(A311,Working!F:F,Working!F:F)</f>
        <v>#N/A</v>
      </c>
      <c r="L311" t="e">
        <f>_xlfn.XLOOKUP(A311,'GL014'!A:A,'GL014'!A:A)</f>
        <v>#N/A</v>
      </c>
    </row>
    <row r="312" spans="1:12" hidden="1" x14ac:dyDescent="0.25">
      <c r="A312" t="s">
        <v>1800</v>
      </c>
      <c r="B312" t="s">
        <v>1799</v>
      </c>
      <c r="C312" t="s">
        <v>1798</v>
      </c>
      <c r="D312" s="36">
        <v>1774.7</v>
      </c>
      <c r="E312" s="36">
        <v>1774.7</v>
      </c>
      <c r="F312">
        <v>0</v>
      </c>
      <c r="G312">
        <v>0</v>
      </c>
      <c r="H312" s="36">
        <v>-1774.7</v>
      </c>
      <c r="I312" s="36">
        <v>-1774.7</v>
      </c>
      <c r="J312">
        <v>0</v>
      </c>
      <c r="K312" t="e">
        <f>_xlfn.XLOOKUP(A312,Working!F:F,Working!F:F)</f>
        <v>#N/A</v>
      </c>
      <c r="L312" t="e">
        <f>_xlfn.XLOOKUP(A312,'GL014'!A:A,'GL014'!A:A)</f>
        <v>#N/A</v>
      </c>
    </row>
    <row r="313" spans="1:12" hidden="1" x14ac:dyDescent="0.25">
      <c r="A313" t="s">
        <v>1797</v>
      </c>
      <c r="B313" t="s">
        <v>1796</v>
      </c>
      <c r="C313" t="s">
        <v>1795</v>
      </c>
      <c r="D313" s="36">
        <v>23695.77</v>
      </c>
      <c r="E313" s="36">
        <v>23695.77</v>
      </c>
      <c r="F313">
        <v>0</v>
      </c>
      <c r="G313">
        <v>0</v>
      </c>
      <c r="H313" s="36">
        <v>-23695.77</v>
      </c>
      <c r="I313" s="36">
        <v>-23695.77</v>
      </c>
      <c r="J313">
        <v>0</v>
      </c>
      <c r="K313" t="e">
        <f>_xlfn.XLOOKUP(A313,Working!F:F,Working!F:F)</f>
        <v>#N/A</v>
      </c>
      <c r="L313" t="e">
        <f>_xlfn.XLOOKUP(A313,'GL014'!A:A,'GL014'!A:A)</f>
        <v>#N/A</v>
      </c>
    </row>
    <row r="314" spans="1:12" hidden="1" x14ac:dyDescent="0.25">
      <c r="A314" t="s">
        <v>1794</v>
      </c>
      <c r="B314" t="s">
        <v>1793</v>
      </c>
      <c r="C314" t="s">
        <v>1792</v>
      </c>
      <c r="D314" s="36">
        <v>106186.76</v>
      </c>
      <c r="E314" s="36">
        <v>106186.76</v>
      </c>
      <c r="F314">
        <v>0</v>
      </c>
      <c r="G314">
        <v>0</v>
      </c>
      <c r="H314" s="36">
        <v>-106186.76</v>
      </c>
      <c r="I314" s="36">
        <v>-106186.76</v>
      </c>
      <c r="J314">
        <v>0</v>
      </c>
      <c r="K314" t="e">
        <f>_xlfn.XLOOKUP(A314,Working!F:F,Working!F:F)</f>
        <v>#N/A</v>
      </c>
      <c r="L314" t="e">
        <f>_xlfn.XLOOKUP(A314,'GL014'!A:A,'GL014'!A:A)</f>
        <v>#N/A</v>
      </c>
    </row>
    <row r="315" spans="1:12" hidden="1" x14ac:dyDescent="0.25">
      <c r="A315" t="s">
        <v>1791</v>
      </c>
      <c r="B315" t="s">
        <v>1790</v>
      </c>
      <c r="C315" t="s">
        <v>1789</v>
      </c>
      <c r="D315" s="36">
        <v>191555.79</v>
      </c>
      <c r="E315" s="36">
        <v>191555.79</v>
      </c>
      <c r="F315">
        <v>0</v>
      </c>
      <c r="G315">
        <v>0</v>
      </c>
      <c r="H315" s="36">
        <v>-191555.79</v>
      </c>
      <c r="I315" s="36">
        <v>-191555.79</v>
      </c>
      <c r="J315">
        <v>0</v>
      </c>
      <c r="K315" t="e">
        <f>_xlfn.XLOOKUP(A315,Working!F:F,Working!F:F)</f>
        <v>#N/A</v>
      </c>
      <c r="L315" t="e">
        <f>_xlfn.XLOOKUP(A315,'GL014'!A:A,'GL014'!A:A)</f>
        <v>#N/A</v>
      </c>
    </row>
    <row r="316" spans="1:12" x14ac:dyDescent="0.25">
      <c r="A316" t="s">
        <v>194</v>
      </c>
      <c r="B316" t="s">
        <v>1788</v>
      </c>
      <c r="C316" t="s">
        <v>1787</v>
      </c>
      <c r="D316" s="43">
        <v>31627313</v>
      </c>
      <c r="E316" s="43">
        <v>29894114.039999999</v>
      </c>
      <c r="F316" s="43">
        <v>1475699.19</v>
      </c>
      <c r="G316" s="43">
        <v>257499.77</v>
      </c>
      <c r="H316" s="43">
        <v>-31627313</v>
      </c>
      <c r="I316" s="43">
        <v>-29870320.149999999</v>
      </c>
      <c r="J316" s="43">
        <v>-1756992.85</v>
      </c>
      <c r="K316" t="str">
        <f>_xlfn.XLOOKUP(A316,Working!F:F,Working!F:F)</f>
        <v>7686D</v>
      </c>
      <c r="L316" t="str">
        <f>_xlfn.XLOOKUP(A316,'GL014'!A:A,'GL014'!A:A)</f>
        <v>7686D</v>
      </c>
    </row>
    <row r="317" spans="1:12" hidden="1" x14ac:dyDescent="0.25">
      <c r="A317" t="s">
        <v>1786</v>
      </c>
      <c r="B317" t="s">
        <v>1785</v>
      </c>
      <c r="C317" t="s">
        <v>1784</v>
      </c>
      <c r="D317" s="36">
        <v>60730.2</v>
      </c>
      <c r="E317" s="36">
        <v>60730.2</v>
      </c>
      <c r="F317">
        <v>0</v>
      </c>
      <c r="G317">
        <v>0</v>
      </c>
      <c r="H317" s="36">
        <v>-60730.2</v>
      </c>
      <c r="I317" s="36">
        <v>-60730.2</v>
      </c>
      <c r="J317">
        <v>0</v>
      </c>
      <c r="K317" t="e">
        <f>_xlfn.XLOOKUP(A317,Working!F:F,Working!F:F)</f>
        <v>#N/A</v>
      </c>
      <c r="L317" t="e">
        <f>_xlfn.XLOOKUP(A317,'GL014'!A:A,'GL014'!A:A)</f>
        <v>#N/A</v>
      </c>
    </row>
    <row r="318" spans="1:12" hidden="1" x14ac:dyDescent="0.25">
      <c r="A318" t="s">
        <v>1783</v>
      </c>
      <c r="B318" t="s">
        <v>1782</v>
      </c>
      <c r="C318" t="s">
        <v>1781</v>
      </c>
      <c r="D318" s="36">
        <v>158404.51</v>
      </c>
      <c r="E318" s="36">
        <v>158404.51</v>
      </c>
      <c r="F318">
        <v>0</v>
      </c>
      <c r="G318">
        <v>0</v>
      </c>
      <c r="H318" s="36">
        <v>-158404.51</v>
      </c>
      <c r="I318" s="36">
        <v>-158404.51</v>
      </c>
      <c r="J318">
        <v>0</v>
      </c>
      <c r="K318" t="e">
        <f>_xlfn.XLOOKUP(A318,Working!F:F,Working!F:F)</f>
        <v>#N/A</v>
      </c>
      <c r="L318" t="e">
        <f>_xlfn.XLOOKUP(A318,'GL014'!A:A,'GL014'!A:A)</f>
        <v>#N/A</v>
      </c>
    </row>
    <row r="319" spans="1:12" hidden="1" x14ac:dyDescent="0.25">
      <c r="A319" t="s">
        <v>1780</v>
      </c>
      <c r="B319" t="s">
        <v>1779</v>
      </c>
      <c r="C319" t="s">
        <v>1778</v>
      </c>
      <c r="D319" s="36">
        <v>464346.5</v>
      </c>
      <c r="E319" s="36">
        <v>464346.5</v>
      </c>
      <c r="F319">
        <v>0</v>
      </c>
      <c r="G319">
        <v>0</v>
      </c>
      <c r="H319" s="36">
        <v>-464346.5</v>
      </c>
      <c r="I319" s="36">
        <v>-464346.5</v>
      </c>
      <c r="J319">
        <v>0</v>
      </c>
      <c r="K319" t="e">
        <f>_xlfn.XLOOKUP(A319,Working!F:F,Working!F:F)</f>
        <v>#N/A</v>
      </c>
      <c r="L319" t="e">
        <f>_xlfn.XLOOKUP(A319,'GL014'!A:A,'GL014'!A:A)</f>
        <v>#N/A</v>
      </c>
    </row>
    <row r="320" spans="1:12" hidden="1" x14ac:dyDescent="0.25">
      <c r="A320" t="s">
        <v>1777</v>
      </c>
      <c r="B320" t="s">
        <v>1776</v>
      </c>
      <c r="C320" t="s">
        <v>1775</v>
      </c>
      <c r="D320" s="36">
        <v>29689.19</v>
      </c>
      <c r="E320" s="36">
        <v>29689.19</v>
      </c>
      <c r="F320">
        <v>0</v>
      </c>
      <c r="G320">
        <v>0</v>
      </c>
      <c r="H320" s="36">
        <v>-29689.19</v>
      </c>
      <c r="I320" s="36">
        <v>-29689.19</v>
      </c>
      <c r="J320">
        <v>0</v>
      </c>
      <c r="K320" t="e">
        <f>_xlfn.XLOOKUP(A320,Working!F:F,Working!F:F)</f>
        <v>#N/A</v>
      </c>
      <c r="L320" t="e">
        <f>_xlfn.XLOOKUP(A320,'GL014'!A:A,'GL014'!A:A)</f>
        <v>#N/A</v>
      </c>
    </row>
    <row r="321" spans="1:12" hidden="1" x14ac:dyDescent="0.25">
      <c r="A321" t="s">
        <v>1774</v>
      </c>
      <c r="B321" t="s">
        <v>1773</v>
      </c>
      <c r="C321" t="s">
        <v>1772</v>
      </c>
      <c r="D321" s="36">
        <v>53772.09</v>
      </c>
      <c r="E321" s="36">
        <v>53772.09</v>
      </c>
      <c r="F321">
        <v>0</v>
      </c>
      <c r="G321">
        <v>0</v>
      </c>
      <c r="H321" s="36">
        <v>-53772.09</v>
      </c>
      <c r="I321" s="36">
        <v>-53772.09</v>
      </c>
      <c r="J321">
        <v>0</v>
      </c>
      <c r="K321" t="e">
        <f>_xlfn.XLOOKUP(A321,Working!F:F,Working!F:F)</f>
        <v>#N/A</v>
      </c>
      <c r="L321" t="e">
        <f>_xlfn.XLOOKUP(A321,'GL014'!A:A,'GL014'!A:A)</f>
        <v>#N/A</v>
      </c>
    </row>
    <row r="322" spans="1:12" hidden="1" x14ac:dyDescent="0.25">
      <c r="A322" t="s">
        <v>1771</v>
      </c>
      <c r="B322" t="s">
        <v>1770</v>
      </c>
      <c r="C322" t="s">
        <v>1769</v>
      </c>
      <c r="D322" s="36">
        <v>67302.58</v>
      </c>
      <c r="E322" s="36">
        <v>67302.58</v>
      </c>
      <c r="F322">
        <v>0</v>
      </c>
      <c r="G322">
        <v>0</v>
      </c>
      <c r="H322" s="36">
        <v>-67302.58</v>
      </c>
      <c r="I322" s="36">
        <v>-67302.58</v>
      </c>
      <c r="J322">
        <v>0</v>
      </c>
      <c r="K322" t="e">
        <f>_xlfn.XLOOKUP(A322,Working!F:F,Working!F:F)</f>
        <v>#N/A</v>
      </c>
      <c r="L322" t="e">
        <f>_xlfn.XLOOKUP(A322,'GL014'!A:A,'GL014'!A:A)</f>
        <v>#N/A</v>
      </c>
    </row>
    <row r="323" spans="1:12" hidden="1" x14ac:dyDescent="0.25">
      <c r="A323" t="s">
        <v>1768</v>
      </c>
      <c r="B323" t="s">
        <v>1767</v>
      </c>
      <c r="C323" t="s">
        <v>1766</v>
      </c>
      <c r="D323" s="36">
        <v>780380.48</v>
      </c>
      <c r="E323" s="36">
        <v>780380.48</v>
      </c>
      <c r="F323">
        <v>0</v>
      </c>
      <c r="G323">
        <v>0</v>
      </c>
      <c r="H323" s="36">
        <v>-780380.48</v>
      </c>
      <c r="I323" s="36">
        <v>-780380.48</v>
      </c>
      <c r="J323">
        <v>0</v>
      </c>
      <c r="K323" t="e">
        <f>_xlfn.XLOOKUP(A323,Working!F:F,Working!F:F)</f>
        <v>#N/A</v>
      </c>
      <c r="L323" t="e">
        <f>_xlfn.XLOOKUP(A323,'GL014'!A:A,'GL014'!A:A)</f>
        <v>#N/A</v>
      </c>
    </row>
    <row r="324" spans="1:12" hidden="1" x14ac:dyDescent="0.25">
      <c r="A324" t="s">
        <v>1765</v>
      </c>
      <c r="B324" t="s">
        <v>1764</v>
      </c>
      <c r="C324" t="s">
        <v>1763</v>
      </c>
      <c r="D324" s="36">
        <v>197946.23</v>
      </c>
      <c r="E324" s="36">
        <v>197946.23</v>
      </c>
      <c r="F324">
        <v>0</v>
      </c>
      <c r="G324">
        <v>0</v>
      </c>
      <c r="H324" s="36">
        <v>-197946.23</v>
      </c>
      <c r="I324" s="36">
        <v>-197946.23</v>
      </c>
      <c r="J324">
        <v>0</v>
      </c>
      <c r="K324" t="e">
        <f>_xlfn.XLOOKUP(A324,Working!F:F,Working!F:F)</f>
        <v>#N/A</v>
      </c>
      <c r="L324" t="e">
        <f>_xlfn.XLOOKUP(A324,'GL014'!A:A,'GL014'!A:A)</f>
        <v>#N/A</v>
      </c>
    </row>
    <row r="325" spans="1:12" hidden="1" x14ac:dyDescent="0.25">
      <c r="A325" t="s">
        <v>1762</v>
      </c>
      <c r="B325" t="s">
        <v>1761</v>
      </c>
      <c r="C325" t="s">
        <v>1760</v>
      </c>
      <c r="D325" s="36">
        <v>312988.51</v>
      </c>
      <c r="E325" s="36">
        <v>312988.51</v>
      </c>
      <c r="F325">
        <v>0</v>
      </c>
      <c r="G325">
        <v>0</v>
      </c>
      <c r="H325" s="36">
        <v>-312988.51</v>
      </c>
      <c r="I325" s="36">
        <v>-312988.51</v>
      </c>
      <c r="J325">
        <v>0</v>
      </c>
      <c r="K325" t="e">
        <f>_xlfn.XLOOKUP(A325,Working!F:F,Working!F:F)</f>
        <v>#N/A</v>
      </c>
      <c r="L325" t="e">
        <f>_xlfn.XLOOKUP(A325,'GL014'!A:A,'GL014'!A:A)</f>
        <v>#N/A</v>
      </c>
    </row>
    <row r="326" spans="1:12" x14ac:dyDescent="0.25">
      <c r="A326" t="s">
        <v>258</v>
      </c>
      <c r="B326" t="s">
        <v>1759</v>
      </c>
      <c r="C326" t="s">
        <v>1758</v>
      </c>
      <c r="D326" s="43">
        <v>340000</v>
      </c>
      <c r="E326" s="43">
        <v>22169.97</v>
      </c>
      <c r="F326" s="43">
        <v>301363.38</v>
      </c>
      <c r="G326" s="43">
        <v>16466.650000000001</v>
      </c>
      <c r="H326" s="43">
        <v>-340000</v>
      </c>
      <c r="I326" s="43">
        <v>-22169.97</v>
      </c>
      <c r="J326" s="43">
        <v>-317830.03000000003</v>
      </c>
      <c r="K326" t="str">
        <f>_xlfn.XLOOKUP(A326,Working!F:F,Working!F:F)</f>
        <v>7699D</v>
      </c>
      <c r="L326" t="str">
        <f>_xlfn.XLOOKUP(A326,'GL014'!A:A,'GL014'!A:A)</f>
        <v>7699D</v>
      </c>
    </row>
    <row r="327" spans="1:12" hidden="1" x14ac:dyDescent="0.25">
      <c r="A327" t="s">
        <v>1757</v>
      </c>
      <c r="B327" t="s">
        <v>1756</v>
      </c>
      <c r="C327" t="s">
        <v>1755</v>
      </c>
      <c r="D327" s="36">
        <v>144826.5</v>
      </c>
      <c r="E327" s="36">
        <v>144826.5</v>
      </c>
      <c r="F327">
        <v>0</v>
      </c>
      <c r="G327">
        <v>0</v>
      </c>
      <c r="H327" s="36">
        <v>-144826.5</v>
      </c>
      <c r="I327" s="36">
        <v>-144826.5</v>
      </c>
      <c r="J327">
        <v>0</v>
      </c>
      <c r="K327" t="e">
        <f>_xlfn.XLOOKUP(A327,Working!F:F,Working!F:F)</f>
        <v>#N/A</v>
      </c>
      <c r="L327" t="e">
        <f>_xlfn.XLOOKUP(A327,'GL014'!A:A,'GL014'!A:A)</f>
        <v>#N/A</v>
      </c>
    </row>
    <row r="328" spans="1:12" hidden="1" x14ac:dyDescent="0.25">
      <c r="A328" t="s">
        <v>1754</v>
      </c>
      <c r="B328" t="s">
        <v>1753</v>
      </c>
      <c r="C328" t="s">
        <v>1752</v>
      </c>
      <c r="D328" s="36">
        <v>109641</v>
      </c>
      <c r="E328" s="36">
        <v>109641</v>
      </c>
      <c r="F328">
        <v>0</v>
      </c>
      <c r="G328">
        <v>0</v>
      </c>
      <c r="H328" s="36">
        <v>-109641</v>
      </c>
      <c r="I328" s="36">
        <v>-109641</v>
      </c>
      <c r="J328">
        <v>0</v>
      </c>
      <c r="K328" t="e">
        <f>_xlfn.XLOOKUP(A328,Working!F:F,Working!F:F)</f>
        <v>#N/A</v>
      </c>
      <c r="L328" t="e">
        <f>_xlfn.XLOOKUP(A328,'GL014'!A:A,'GL014'!A:A)</f>
        <v>#N/A</v>
      </c>
    </row>
    <row r="329" spans="1:12" hidden="1" x14ac:dyDescent="0.25">
      <c r="A329" t="s">
        <v>1751</v>
      </c>
      <c r="B329" t="s">
        <v>1750</v>
      </c>
      <c r="C329" t="s">
        <v>1749</v>
      </c>
      <c r="D329" s="36">
        <v>322940.93</v>
      </c>
      <c r="E329" s="36">
        <v>322940.93</v>
      </c>
      <c r="F329">
        <v>0</v>
      </c>
      <c r="G329">
        <v>0</v>
      </c>
      <c r="H329" s="36">
        <v>-322940.93</v>
      </c>
      <c r="I329" s="36">
        <v>-322940.93</v>
      </c>
      <c r="J329">
        <v>0</v>
      </c>
      <c r="K329" t="e">
        <f>_xlfn.XLOOKUP(A329,Working!F:F,Working!F:F)</f>
        <v>#N/A</v>
      </c>
      <c r="L329" t="e">
        <f>_xlfn.XLOOKUP(A329,'GL014'!A:A,'GL014'!A:A)</f>
        <v>#N/A</v>
      </c>
    </row>
    <row r="330" spans="1:12" hidden="1" x14ac:dyDescent="0.25">
      <c r="A330" t="s">
        <v>1748</v>
      </c>
      <c r="B330" t="s">
        <v>1747</v>
      </c>
      <c r="C330" t="s">
        <v>1746</v>
      </c>
      <c r="D330" s="36">
        <v>264465.78999999998</v>
      </c>
      <c r="E330" s="36">
        <v>264465.78999999998</v>
      </c>
      <c r="F330">
        <v>0</v>
      </c>
      <c r="G330">
        <v>0</v>
      </c>
      <c r="H330" s="36">
        <v>-264465.78999999998</v>
      </c>
      <c r="I330" s="36">
        <v>-264465.78999999998</v>
      </c>
      <c r="J330">
        <v>0</v>
      </c>
      <c r="K330" t="e">
        <f>_xlfn.XLOOKUP(A330,Working!F:F,Working!F:F)</f>
        <v>#N/A</v>
      </c>
      <c r="L330" t="e">
        <f>_xlfn.XLOOKUP(A330,'GL014'!A:A,'GL014'!A:A)</f>
        <v>#N/A</v>
      </c>
    </row>
    <row r="331" spans="1:12" hidden="1" x14ac:dyDescent="0.25">
      <c r="A331" t="s">
        <v>1745</v>
      </c>
      <c r="B331" t="s">
        <v>1744</v>
      </c>
      <c r="C331" t="s">
        <v>1743</v>
      </c>
      <c r="D331" s="36">
        <v>94361.26</v>
      </c>
      <c r="E331" s="36">
        <v>94361.26</v>
      </c>
      <c r="F331">
        <v>0</v>
      </c>
      <c r="G331">
        <v>0</v>
      </c>
      <c r="H331" s="36">
        <v>-94361.26</v>
      </c>
      <c r="I331" s="36">
        <v>-94361.26</v>
      </c>
      <c r="J331">
        <v>0</v>
      </c>
      <c r="K331" t="e">
        <f>_xlfn.XLOOKUP(A331,Working!F:F,Working!F:F)</f>
        <v>#N/A</v>
      </c>
      <c r="L331" t="e">
        <f>_xlfn.XLOOKUP(A331,'GL014'!A:A,'GL014'!A:A)</f>
        <v>#N/A</v>
      </c>
    </row>
    <row r="332" spans="1:12" hidden="1" x14ac:dyDescent="0.25">
      <c r="A332" t="s">
        <v>1742</v>
      </c>
      <c r="B332" t="s">
        <v>1741</v>
      </c>
      <c r="C332" t="s">
        <v>1740</v>
      </c>
      <c r="D332" s="36">
        <v>2061362.69</v>
      </c>
      <c r="E332" s="36">
        <v>2061362.69</v>
      </c>
      <c r="F332">
        <v>0</v>
      </c>
      <c r="G332">
        <v>0</v>
      </c>
      <c r="H332" s="36">
        <v>-2061362.69</v>
      </c>
      <c r="I332" s="36">
        <v>-2061362.69</v>
      </c>
      <c r="J332">
        <v>0</v>
      </c>
      <c r="K332" t="e">
        <f>_xlfn.XLOOKUP(A332,Working!F:F,Working!F:F)</f>
        <v>#N/A</v>
      </c>
      <c r="L332" t="e">
        <f>_xlfn.XLOOKUP(A332,'GL014'!A:A,'GL014'!A:A)</f>
        <v>#N/A</v>
      </c>
    </row>
    <row r="333" spans="1:12" hidden="1" x14ac:dyDescent="0.25">
      <c r="A333" t="s">
        <v>1739</v>
      </c>
      <c r="B333" t="s">
        <v>1738</v>
      </c>
      <c r="C333" t="s">
        <v>1737</v>
      </c>
      <c r="D333" s="36">
        <v>257624.36</v>
      </c>
      <c r="E333" s="36">
        <v>257624.36</v>
      </c>
      <c r="F333">
        <v>0</v>
      </c>
      <c r="G333">
        <v>0</v>
      </c>
      <c r="H333" s="36">
        <v>-257624.36</v>
      </c>
      <c r="I333" s="36">
        <v>-257624.36</v>
      </c>
      <c r="J333">
        <v>0</v>
      </c>
      <c r="K333" t="e">
        <f>_xlfn.XLOOKUP(A333,Working!F:F,Working!F:F)</f>
        <v>#N/A</v>
      </c>
      <c r="L333" t="e">
        <f>_xlfn.XLOOKUP(A333,'GL014'!A:A,'GL014'!A:A)</f>
        <v>#N/A</v>
      </c>
    </row>
    <row r="334" spans="1:12" hidden="1" x14ac:dyDescent="0.25">
      <c r="A334" t="s">
        <v>1736</v>
      </c>
      <c r="B334" t="s">
        <v>1735</v>
      </c>
      <c r="C334" t="s">
        <v>1734</v>
      </c>
      <c r="D334" s="36">
        <v>1267214.72</v>
      </c>
      <c r="E334" s="36">
        <v>1267214.72</v>
      </c>
      <c r="F334">
        <v>0</v>
      </c>
      <c r="G334">
        <v>0</v>
      </c>
      <c r="H334" s="36">
        <v>-1267214.72</v>
      </c>
      <c r="I334" s="36">
        <v>-1267214.72</v>
      </c>
      <c r="J334">
        <v>0</v>
      </c>
      <c r="K334" t="e">
        <f>_xlfn.XLOOKUP(A334,Working!F:F,Working!F:F)</f>
        <v>#N/A</v>
      </c>
      <c r="L334" t="e">
        <f>_xlfn.XLOOKUP(A334,'GL014'!A:A,'GL014'!A:A)</f>
        <v>#N/A</v>
      </c>
    </row>
    <row r="335" spans="1:12" hidden="1" x14ac:dyDescent="0.25">
      <c r="A335" t="s">
        <v>1733</v>
      </c>
      <c r="B335" t="s">
        <v>1732</v>
      </c>
      <c r="C335" t="s">
        <v>1731</v>
      </c>
      <c r="D335" s="36">
        <v>150451.64000000001</v>
      </c>
      <c r="E335" s="36">
        <v>150451.64000000001</v>
      </c>
      <c r="F335">
        <v>0</v>
      </c>
      <c r="G335">
        <v>0</v>
      </c>
      <c r="H335" s="36">
        <v>-150451.64000000001</v>
      </c>
      <c r="I335" s="36">
        <v>-150451.64000000001</v>
      </c>
      <c r="J335">
        <v>0</v>
      </c>
      <c r="K335" t="e">
        <f>_xlfn.XLOOKUP(A335,Working!F:F,Working!F:F)</f>
        <v>#N/A</v>
      </c>
      <c r="L335" t="e">
        <f>_xlfn.XLOOKUP(A335,'GL014'!A:A,'GL014'!A:A)</f>
        <v>#N/A</v>
      </c>
    </row>
    <row r="336" spans="1:12" hidden="1" x14ac:dyDescent="0.25">
      <c r="A336" t="s">
        <v>1730</v>
      </c>
      <c r="B336" t="s">
        <v>1729</v>
      </c>
      <c r="C336" t="s">
        <v>1728</v>
      </c>
      <c r="D336" s="36">
        <v>137760.4</v>
      </c>
      <c r="E336" s="36">
        <v>137760.4</v>
      </c>
      <c r="F336">
        <v>0</v>
      </c>
      <c r="G336">
        <v>0</v>
      </c>
      <c r="H336" s="36">
        <v>-137760.4</v>
      </c>
      <c r="I336" s="36">
        <v>-137760.4</v>
      </c>
      <c r="J336">
        <v>0</v>
      </c>
      <c r="K336" t="e">
        <f>_xlfn.XLOOKUP(A336,Working!F:F,Working!F:F)</f>
        <v>#N/A</v>
      </c>
      <c r="L336" t="e">
        <f>_xlfn.XLOOKUP(A336,'GL014'!A:A,'GL014'!A:A)</f>
        <v>#N/A</v>
      </c>
    </row>
    <row r="337" spans="1:12" hidden="1" x14ac:dyDescent="0.25">
      <c r="A337" t="s">
        <v>1727</v>
      </c>
      <c r="B337" t="s">
        <v>1726</v>
      </c>
      <c r="C337" t="s">
        <v>1725</v>
      </c>
      <c r="D337" s="36">
        <v>151418.06</v>
      </c>
      <c r="E337" s="36">
        <v>151418.06</v>
      </c>
      <c r="F337">
        <v>0</v>
      </c>
      <c r="G337">
        <v>0</v>
      </c>
      <c r="H337" s="36">
        <v>-151418.06</v>
      </c>
      <c r="I337" s="36">
        <v>-151418.06</v>
      </c>
      <c r="J337">
        <v>0</v>
      </c>
      <c r="K337" t="e">
        <f>_xlfn.XLOOKUP(A337,Working!F:F,Working!F:F)</f>
        <v>#N/A</v>
      </c>
      <c r="L337" t="e">
        <f>_xlfn.XLOOKUP(A337,'GL014'!A:A,'GL014'!A:A)</f>
        <v>#N/A</v>
      </c>
    </row>
    <row r="338" spans="1:12" hidden="1" x14ac:dyDescent="0.25">
      <c r="A338" t="s">
        <v>1724</v>
      </c>
      <c r="B338" t="s">
        <v>1723</v>
      </c>
      <c r="C338" t="s">
        <v>1722</v>
      </c>
      <c r="D338" s="36">
        <v>142975.74</v>
      </c>
      <c r="E338" s="36">
        <v>142975.74</v>
      </c>
      <c r="F338">
        <v>0</v>
      </c>
      <c r="G338">
        <v>0</v>
      </c>
      <c r="H338" s="36">
        <v>-142975.74</v>
      </c>
      <c r="I338" s="36">
        <v>-142975.74</v>
      </c>
      <c r="J338">
        <v>0</v>
      </c>
      <c r="K338" t="e">
        <f>_xlfn.XLOOKUP(A338,Working!F:F,Working!F:F)</f>
        <v>#N/A</v>
      </c>
      <c r="L338" t="e">
        <f>_xlfn.XLOOKUP(A338,'GL014'!A:A,'GL014'!A:A)</f>
        <v>#N/A</v>
      </c>
    </row>
    <row r="339" spans="1:12" hidden="1" x14ac:dyDescent="0.25">
      <c r="A339" t="s">
        <v>1721</v>
      </c>
      <c r="B339" t="s">
        <v>1720</v>
      </c>
      <c r="C339" t="s">
        <v>1719</v>
      </c>
      <c r="D339" s="36">
        <v>892724.1</v>
      </c>
      <c r="E339" s="36">
        <v>892724.1</v>
      </c>
      <c r="F339">
        <v>0</v>
      </c>
      <c r="G339">
        <v>0</v>
      </c>
      <c r="H339" s="36">
        <v>-892724.1</v>
      </c>
      <c r="I339" s="36">
        <v>-892724.1</v>
      </c>
      <c r="J339">
        <v>0</v>
      </c>
      <c r="K339" t="e">
        <f>_xlfn.XLOOKUP(A339,Working!F:F,Working!F:F)</f>
        <v>#N/A</v>
      </c>
      <c r="L339" t="e">
        <f>_xlfn.XLOOKUP(A339,'GL014'!A:A,'GL014'!A:A)</f>
        <v>#N/A</v>
      </c>
    </row>
    <row r="340" spans="1:12" hidden="1" x14ac:dyDescent="0.25">
      <c r="A340" t="s">
        <v>1718</v>
      </c>
      <c r="B340" t="s">
        <v>1717</v>
      </c>
      <c r="C340" t="s">
        <v>1716</v>
      </c>
      <c r="D340" s="36">
        <v>211734.1</v>
      </c>
      <c r="E340" s="36">
        <v>211734.1</v>
      </c>
      <c r="F340">
        <v>0</v>
      </c>
      <c r="G340">
        <v>0</v>
      </c>
      <c r="H340" s="36">
        <v>-211734.1</v>
      </c>
      <c r="I340" s="36">
        <v>-211734.1</v>
      </c>
      <c r="J340">
        <v>0</v>
      </c>
      <c r="K340" t="e">
        <f>_xlfn.XLOOKUP(A340,Working!F:F,Working!F:F)</f>
        <v>#N/A</v>
      </c>
      <c r="L340" t="e">
        <f>_xlfn.XLOOKUP(A340,'GL014'!A:A,'GL014'!A:A)</f>
        <v>#N/A</v>
      </c>
    </row>
    <row r="341" spans="1:12" hidden="1" x14ac:dyDescent="0.25">
      <c r="A341" t="s">
        <v>1715</v>
      </c>
      <c r="B341" t="s">
        <v>1714</v>
      </c>
      <c r="C341" t="s">
        <v>1713</v>
      </c>
      <c r="D341" s="36">
        <v>512798.24</v>
      </c>
      <c r="E341" s="36">
        <v>512798.24</v>
      </c>
      <c r="F341">
        <v>0</v>
      </c>
      <c r="G341">
        <v>0</v>
      </c>
      <c r="H341" s="36">
        <v>-512798.24</v>
      </c>
      <c r="I341" s="36">
        <v>-512798.24</v>
      </c>
      <c r="J341">
        <v>0</v>
      </c>
      <c r="K341" t="e">
        <f>_xlfn.XLOOKUP(A341,Working!F:F,Working!F:F)</f>
        <v>#N/A</v>
      </c>
      <c r="L341" t="e">
        <f>_xlfn.XLOOKUP(A341,'GL014'!A:A,'GL014'!A:A)</f>
        <v>#N/A</v>
      </c>
    </row>
    <row r="342" spans="1:12" hidden="1" x14ac:dyDescent="0.25">
      <c r="A342" t="s">
        <v>1712</v>
      </c>
      <c r="B342" t="s">
        <v>1711</v>
      </c>
      <c r="C342" t="s">
        <v>1710</v>
      </c>
      <c r="D342" s="36">
        <v>248557.45</v>
      </c>
      <c r="E342" s="36">
        <v>248557.45</v>
      </c>
      <c r="F342">
        <v>0</v>
      </c>
      <c r="G342">
        <v>0</v>
      </c>
      <c r="H342" s="36">
        <v>-248557.45</v>
      </c>
      <c r="I342" s="36">
        <v>-248557.45</v>
      </c>
      <c r="J342">
        <v>0</v>
      </c>
      <c r="K342" t="e">
        <f>_xlfn.XLOOKUP(A342,Working!F:F,Working!F:F)</f>
        <v>#N/A</v>
      </c>
      <c r="L342" t="e">
        <f>_xlfn.XLOOKUP(A342,'GL014'!A:A,'GL014'!A:A)</f>
        <v>#N/A</v>
      </c>
    </row>
    <row r="343" spans="1:12" hidden="1" x14ac:dyDescent="0.25">
      <c r="A343" t="s">
        <v>1709</v>
      </c>
      <c r="B343" t="s">
        <v>1708</v>
      </c>
      <c r="C343" t="s">
        <v>1707</v>
      </c>
      <c r="D343" s="36">
        <v>311176.12</v>
      </c>
      <c r="E343" s="36">
        <v>311176.12</v>
      </c>
      <c r="F343">
        <v>0</v>
      </c>
      <c r="G343">
        <v>0</v>
      </c>
      <c r="H343" s="36">
        <v>-311176.12</v>
      </c>
      <c r="I343" s="36">
        <v>-311176.12</v>
      </c>
      <c r="J343">
        <v>0</v>
      </c>
      <c r="K343" t="e">
        <f>_xlfn.XLOOKUP(A343,Working!F:F,Working!F:F)</f>
        <v>#N/A</v>
      </c>
      <c r="L343" t="e">
        <f>_xlfn.XLOOKUP(A343,'GL014'!A:A,'GL014'!A:A)</f>
        <v>#N/A</v>
      </c>
    </row>
    <row r="344" spans="1:12" hidden="1" x14ac:dyDescent="0.25">
      <c r="A344" t="s">
        <v>1706</v>
      </c>
      <c r="B344" t="s">
        <v>1705</v>
      </c>
      <c r="C344" t="s">
        <v>1704</v>
      </c>
      <c r="D344" s="36">
        <v>166891.41</v>
      </c>
      <c r="E344" s="36">
        <v>166891.41</v>
      </c>
      <c r="F344">
        <v>0</v>
      </c>
      <c r="G344">
        <v>0</v>
      </c>
      <c r="H344" s="36">
        <v>-166891.41</v>
      </c>
      <c r="I344" s="36">
        <v>-166891.41</v>
      </c>
      <c r="J344">
        <v>0</v>
      </c>
      <c r="K344" t="e">
        <f>_xlfn.XLOOKUP(A344,Working!F:F,Working!F:F)</f>
        <v>#N/A</v>
      </c>
      <c r="L344" t="e">
        <f>_xlfn.XLOOKUP(A344,'GL014'!A:A,'GL014'!A:A)</f>
        <v>#N/A</v>
      </c>
    </row>
    <row r="345" spans="1:12" hidden="1" x14ac:dyDescent="0.25">
      <c r="A345" t="s">
        <v>1703</v>
      </c>
      <c r="B345" t="s">
        <v>1702</v>
      </c>
      <c r="C345" t="s">
        <v>1701</v>
      </c>
      <c r="D345" s="36">
        <v>1099143.42</v>
      </c>
      <c r="E345" s="36">
        <v>1099143.42</v>
      </c>
      <c r="F345">
        <v>0</v>
      </c>
      <c r="G345">
        <v>0</v>
      </c>
      <c r="H345" s="36">
        <v>-1099143.42</v>
      </c>
      <c r="I345" s="36">
        <v>-1099143.42</v>
      </c>
      <c r="J345">
        <v>0</v>
      </c>
      <c r="K345" t="e">
        <f>_xlfn.XLOOKUP(A345,Working!F:F,Working!F:F)</f>
        <v>#N/A</v>
      </c>
      <c r="L345" t="e">
        <f>_xlfn.XLOOKUP(A345,'GL014'!A:A,'GL014'!A:A)</f>
        <v>#N/A</v>
      </c>
    </row>
    <row r="346" spans="1:12" hidden="1" x14ac:dyDescent="0.25">
      <c r="A346" t="s">
        <v>1700</v>
      </c>
      <c r="B346" t="s">
        <v>1699</v>
      </c>
      <c r="C346" t="s">
        <v>1698</v>
      </c>
      <c r="D346" s="36">
        <v>189006.82</v>
      </c>
      <c r="E346" s="36">
        <v>189006.82</v>
      </c>
      <c r="F346">
        <v>0</v>
      </c>
      <c r="G346">
        <v>0</v>
      </c>
      <c r="H346" s="36">
        <v>-189006.82</v>
      </c>
      <c r="I346" s="36">
        <v>-189006.82</v>
      </c>
      <c r="J346">
        <v>0</v>
      </c>
      <c r="K346" t="e">
        <f>_xlfn.XLOOKUP(A346,Working!F:F,Working!F:F)</f>
        <v>#N/A</v>
      </c>
      <c r="L346" t="e">
        <f>_xlfn.XLOOKUP(A346,'GL014'!A:A,'GL014'!A:A)</f>
        <v>#N/A</v>
      </c>
    </row>
    <row r="347" spans="1:12" hidden="1" x14ac:dyDescent="0.25">
      <c r="A347" t="s">
        <v>1697</v>
      </c>
      <c r="B347" t="s">
        <v>1696</v>
      </c>
      <c r="C347" t="s">
        <v>1695</v>
      </c>
      <c r="D347" s="36">
        <v>1922152.63</v>
      </c>
      <c r="E347" s="36">
        <v>1922152.63</v>
      </c>
      <c r="F347">
        <v>0</v>
      </c>
      <c r="G347">
        <v>0</v>
      </c>
      <c r="H347" s="36">
        <v>-1922152.63</v>
      </c>
      <c r="I347" s="36">
        <v>-1922152.63</v>
      </c>
      <c r="J347">
        <v>0</v>
      </c>
      <c r="K347" t="e">
        <f>_xlfn.XLOOKUP(A347,Working!F:F,Working!F:F)</f>
        <v>#N/A</v>
      </c>
      <c r="L347" t="e">
        <f>_xlfn.XLOOKUP(A347,'GL014'!A:A,'GL014'!A:A)</f>
        <v>#N/A</v>
      </c>
    </row>
    <row r="348" spans="1:12" hidden="1" x14ac:dyDescent="0.25">
      <c r="A348" t="s">
        <v>1694</v>
      </c>
      <c r="B348" t="s">
        <v>1693</v>
      </c>
      <c r="C348" t="s">
        <v>1692</v>
      </c>
      <c r="D348" s="36">
        <v>174296.11</v>
      </c>
      <c r="E348" s="36">
        <v>174296.11</v>
      </c>
      <c r="F348">
        <v>0</v>
      </c>
      <c r="G348">
        <v>0</v>
      </c>
      <c r="H348" s="36">
        <v>-174296.11</v>
      </c>
      <c r="I348" s="36">
        <v>-174296.11</v>
      </c>
      <c r="J348">
        <v>0</v>
      </c>
      <c r="K348" t="e">
        <f>_xlfn.XLOOKUP(A348,Working!F:F,Working!F:F)</f>
        <v>#N/A</v>
      </c>
      <c r="L348" t="e">
        <f>_xlfn.XLOOKUP(A348,'GL014'!A:A,'GL014'!A:A)</f>
        <v>#N/A</v>
      </c>
    </row>
    <row r="349" spans="1:12" x14ac:dyDescent="0.25">
      <c r="A349" t="s">
        <v>267</v>
      </c>
      <c r="B349" t="s">
        <v>1691</v>
      </c>
      <c r="C349" t="s">
        <v>1690</v>
      </c>
      <c r="D349" s="43">
        <v>655728</v>
      </c>
      <c r="E349" s="43">
        <v>637342.05000000005</v>
      </c>
      <c r="F349" s="43">
        <v>0</v>
      </c>
      <c r="G349" s="43">
        <v>18385.95</v>
      </c>
      <c r="H349" s="43">
        <v>-655728</v>
      </c>
      <c r="I349" s="43">
        <v>-637342.05000000005</v>
      </c>
      <c r="J349" s="43">
        <v>-18385.95</v>
      </c>
      <c r="K349" t="str">
        <f>_xlfn.XLOOKUP(A349,Working!F:F,Working!F:F)</f>
        <v>7761D</v>
      </c>
      <c r="L349" t="str">
        <f>_xlfn.XLOOKUP(A349,'GL014'!A:A,'GL014'!A:A)</f>
        <v>7761D</v>
      </c>
    </row>
    <row r="350" spans="1:12" hidden="1" x14ac:dyDescent="0.25">
      <c r="A350" t="s">
        <v>1689</v>
      </c>
      <c r="B350" t="s">
        <v>1688</v>
      </c>
      <c r="C350" t="s">
        <v>1687</v>
      </c>
      <c r="D350" s="36">
        <v>373557.73</v>
      </c>
      <c r="E350" s="36">
        <v>373557.73</v>
      </c>
      <c r="F350">
        <v>0</v>
      </c>
      <c r="G350">
        <v>0</v>
      </c>
      <c r="H350" s="36">
        <v>-373557.73</v>
      </c>
      <c r="I350" s="36">
        <v>-373557.73</v>
      </c>
      <c r="J350">
        <v>0</v>
      </c>
      <c r="K350" t="e">
        <f>_xlfn.XLOOKUP(A350,Working!F:F,Working!F:F)</f>
        <v>#N/A</v>
      </c>
      <c r="L350" t="e">
        <f>_xlfn.XLOOKUP(A350,'GL014'!A:A,'GL014'!A:A)</f>
        <v>#N/A</v>
      </c>
    </row>
    <row r="351" spans="1:12" hidden="1" x14ac:dyDescent="0.25">
      <c r="A351" t="s">
        <v>1686</v>
      </c>
      <c r="B351" t="s">
        <v>1685</v>
      </c>
      <c r="C351" t="s">
        <v>1684</v>
      </c>
      <c r="D351" s="36">
        <v>1813.48</v>
      </c>
      <c r="E351" s="36">
        <v>1813.48</v>
      </c>
      <c r="F351">
        <v>0</v>
      </c>
      <c r="G351">
        <v>0</v>
      </c>
      <c r="H351" s="36">
        <v>-1813.48</v>
      </c>
      <c r="I351" s="36">
        <v>-1813.48</v>
      </c>
      <c r="J351">
        <v>0</v>
      </c>
      <c r="K351" t="e">
        <f>_xlfn.XLOOKUP(A351,Working!F:F,Working!F:F)</f>
        <v>#N/A</v>
      </c>
      <c r="L351" t="e">
        <f>_xlfn.XLOOKUP(A351,'GL014'!A:A,'GL014'!A:A)</f>
        <v>#N/A</v>
      </c>
    </row>
    <row r="352" spans="1:12" x14ac:dyDescent="0.25">
      <c r="A352" t="s">
        <v>270</v>
      </c>
      <c r="B352" t="s">
        <v>1683</v>
      </c>
      <c r="C352" t="s">
        <v>1682</v>
      </c>
      <c r="D352" s="43">
        <v>708018.65</v>
      </c>
      <c r="E352" s="43">
        <v>708018.65</v>
      </c>
      <c r="F352" s="43">
        <v>0</v>
      </c>
      <c r="G352" s="43">
        <v>0</v>
      </c>
      <c r="H352" s="43">
        <v>-708018.65</v>
      </c>
      <c r="I352" s="43">
        <v>-708018.65</v>
      </c>
      <c r="J352" s="43">
        <v>0</v>
      </c>
      <c r="K352" t="str">
        <f>_xlfn.XLOOKUP(A352,Working!F:F,Working!F:F)</f>
        <v>7765D</v>
      </c>
      <c r="L352" t="e">
        <f>_xlfn.XLOOKUP(A352,'GL014'!A:A,'GL014'!A:A)</f>
        <v>#N/A</v>
      </c>
    </row>
    <row r="353" spans="1:12" hidden="1" x14ac:dyDescent="0.25">
      <c r="A353" t="s">
        <v>1681</v>
      </c>
      <c r="B353" t="s">
        <v>1680</v>
      </c>
      <c r="C353" t="s">
        <v>1679</v>
      </c>
      <c r="D353" s="36">
        <v>80018.070000000007</v>
      </c>
      <c r="E353" s="36">
        <v>80018.070000000007</v>
      </c>
      <c r="F353">
        <v>0</v>
      </c>
      <c r="G353">
        <v>0</v>
      </c>
      <c r="H353" s="36">
        <v>-80018.070000000007</v>
      </c>
      <c r="I353" s="36">
        <v>-80018.070000000007</v>
      </c>
      <c r="J353">
        <v>0</v>
      </c>
      <c r="K353" t="e">
        <f>_xlfn.XLOOKUP(A353,Working!F:F,Working!F:F)</f>
        <v>#N/A</v>
      </c>
      <c r="L353" t="e">
        <f>_xlfn.XLOOKUP(A353,'GL014'!A:A,'GL014'!A:A)</f>
        <v>#N/A</v>
      </c>
    </row>
    <row r="354" spans="1:12" hidden="1" x14ac:dyDescent="0.25">
      <c r="A354" t="s">
        <v>1678</v>
      </c>
      <c r="B354" t="s">
        <v>1677</v>
      </c>
      <c r="C354" t="s">
        <v>1676</v>
      </c>
      <c r="D354" s="36">
        <v>88546.559999999998</v>
      </c>
      <c r="E354" s="36">
        <v>88546.559999999998</v>
      </c>
      <c r="F354">
        <v>0</v>
      </c>
      <c r="G354">
        <v>0</v>
      </c>
      <c r="H354" s="36">
        <v>-88546.559999999998</v>
      </c>
      <c r="I354" s="36">
        <v>-88546.559999999998</v>
      </c>
      <c r="J354">
        <v>0</v>
      </c>
      <c r="K354" t="e">
        <f>_xlfn.XLOOKUP(A354,Working!F:F,Working!F:F)</f>
        <v>#N/A</v>
      </c>
      <c r="L354" t="e">
        <f>_xlfn.XLOOKUP(A354,'GL014'!A:A,'GL014'!A:A)</f>
        <v>#N/A</v>
      </c>
    </row>
    <row r="355" spans="1:12" x14ac:dyDescent="0.25">
      <c r="A355" t="s">
        <v>273</v>
      </c>
      <c r="B355" t="s">
        <v>1675</v>
      </c>
      <c r="C355" t="s">
        <v>1674</v>
      </c>
      <c r="D355" s="43">
        <v>295319</v>
      </c>
      <c r="E355" s="43">
        <v>103395.34</v>
      </c>
      <c r="F355" s="43">
        <v>145389.78</v>
      </c>
      <c r="G355" s="43">
        <v>46533.88</v>
      </c>
      <c r="H355" s="43">
        <v>-295319</v>
      </c>
      <c r="I355" s="43">
        <v>-103395.34</v>
      </c>
      <c r="J355" s="43">
        <v>-191923.66</v>
      </c>
      <c r="K355" t="str">
        <f>_xlfn.XLOOKUP(A355,Working!F:F,Working!F:F)</f>
        <v>7771D</v>
      </c>
      <c r="L355" t="str">
        <f>_xlfn.XLOOKUP(A355,'GL014'!A:A,'GL014'!A:A)</f>
        <v>7771D</v>
      </c>
    </row>
    <row r="356" spans="1:12" x14ac:dyDescent="0.25">
      <c r="A356" t="s">
        <v>276</v>
      </c>
      <c r="B356" t="s">
        <v>1673</v>
      </c>
      <c r="C356" t="s">
        <v>1672</v>
      </c>
      <c r="D356" s="43">
        <v>400000</v>
      </c>
      <c r="E356" s="43">
        <v>159069.07999999999</v>
      </c>
      <c r="F356" s="43">
        <v>45569.96</v>
      </c>
      <c r="G356" s="43">
        <v>195360.96</v>
      </c>
      <c r="H356" s="43">
        <v>-400000</v>
      </c>
      <c r="I356" s="43">
        <v>-159069.07999999999</v>
      </c>
      <c r="J356" s="43">
        <v>-240930.92</v>
      </c>
      <c r="K356" t="str">
        <f>_xlfn.XLOOKUP(A356,Working!F:F,Working!F:F)</f>
        <v>7772D</v>
      </c>
      <c r="L356" t="str">
        <f>_xlfn.XLOOKUP(A356,'GL014'!A:A,'GL014'!A:A)</f>
        <v>7772D</v>
      </c>
    </row>
    <row r="357" spans="1:12" hidden="1" x14ac:dyDescent="0.25">
      <c r="A357" t="s">
        <v>1671</v>
      </c>
      <c r="B357" t="s">
        <v>1670</v>
      </c>
      <c r="C357" t="s">
        <v>1669</v>
      </c>
      <c r="D357" s="36">
        <v>192163.8</v>
      </c>
      <c r="E357" s="36">
        <v>192163.8</v>
      </c>
      <c r="F357">
        <v>0</v>
      </c>
      <c r="G357">
        <v>0</v>
      </c>
      <c r="H357" s="36">
        <v>-192163.8</v>
      </c>
      <c r="I357" s="36">
        <v>-192163.8</v>
      </c>
      <c r="J357">
        <v>0</v>
      </c>
      <c r="K357" t="e">
        <f>_xlfn.XLOOKUP(A357,Working!F:F,Working!F:F)</f>
        <v>#N/A</v>
      </c>
      <c r="L357" t="e">
        <f>_xlfn.XLOOKUP(A357,'GL014'!A:A,'GL014'!A:A)</f>
        <v>#N/A</v>
      </c>
    </row>
    <row r="358" spans="1:12" x14ac:dyDescent="0.25">
      <c r="A358" t="s">
        <v>279</v>
      </c>
      <c r="B358" t="s">
        <v>1668</v>
      </c>
      <c r="C358" t="s">
        <v>1667</v>
      </c>
      <c r="D358" s="43">
        <v>732147.44</v>
      </c>
      <c r="E358" s="43">
        <v>729733.17</v>
      </c>
      <c r="F358" s="43">
        <v>1000</v>
      </c>
      <c r="G358" s="43">
        <v>1414.27</v>
      </c>
      <c r="H358" s="43">
        <v>-732147.44</v>
      </c>
      <c r="I358" s="43">
        <v>-724966.07</v>
      </c>
      <c r="J358" s="43">
        <v>-7181.37</v>
      </c>
      <c r="K358" t="str">
        <f>_xlfn.XLOOKUP(A358,Working!F:F,Working!F:F)</f>
        <v>7780D</v>
      </c>
      <c r="L358" t="str">
        <f>_xlfn.XLOOKUP(A358,'GL014'!A:A,'GL014'!A:A)</f>
        <v>7780D</v>
      </c>
    </row>
    <row r="359" spans="1:12" hidden="1" x14ac:dyDescent="0.25">
      <c r="A359" t="s">
        <v>1666</v>
      </c>
      <c r="B359" t="s">
        <v>1665</v>
      </c>
      <c r="C359" t="s">
        <v>1664</v>
      </c>
      <c r="D359" s="36">
        <v>61816.26</v>
      </c>
      <c r="E359" s="36">
        <v>61816.26</v>
      </c>
      <c r="F359">
        <v>0</v>
      </c>
      <c r="G359">
        <v>0</v>
      </c>
      <c r="H359" s="36">
        <v>-61816.26</v>
      </c>
      <c r="I359" s="36">
        <v>-61816.26</v>
      </c>
      <c r="J359">
        <v>0</v>
      </c>
      <c r="K359" t="e">
        <f>_xlfn.XLOOKUP(A359,Working!F:F,Working!F:F)</f>
        <v>#N/A</v>
      </c>
      <c r="L359" t="e">
        <f>_xlfn.XLOOKUP(A359,'GL014'!A:A,'GL014'!A:A)</f>
        <v>#N/A</v>
      </c>
    </row>
    <row r="360" spans="1:12" hidden="1" x14ac:dyDescent="0.25">
      <c r="A360" t="s">
        <v>1663</v>
      </c>
      <c r="B360" t="s">
        <v>1662</v>
      </c>
      <c r="C360" t="s">
        <v>1661</v>
      </c>
      <c r="D360" s="36">
        <v>350715.35</v>
      </c>
      <c r="E360" s="36">
        <v>350715.35</v>
      </c>
      <c r="F360">
        <v>0</v>
      </c>
      <c r="G360">
        <v>0</v>
      </c>
      <c r="H360" s="36">
        <v>-350715.35</v>
      </c>
      <c r="I360" s="36">
        <v>-350715.35</v>
      </c>
      <c r="J360">
        <v>0</v>
      </c>
      <c r="K360" t="e">
        <f>_xlfn.XLOOKUP(A360,Working!F:F,Working!F:F)</f>
        <v>#N/A</v>
      </c>
      <c r="L360" t="e">
        <f>_xlfn.XLOOKUP(A360,'GL014'!A:A,'GL014'!A:A)</f>
        <v>#N/A</v>
      </c>
    </row>
    <row r="361" spans="1:12" x14ac:dyDescent="0.25">
      <c r="A361" t="s">
        <v>282</v>
      </c>
      <c r="B361" t="s">
        <v>1660</v>
      </c>
      <c r="C361" t="s">
        <v>1659</v>
      </c>
      <c r="D361" s="43">
        <v>3500000</v>
      </c>
      <c r="E361" s="43">
        <v>2620700.67</v>
      </c>
      <c r="F361" s="43">
        <v>206399.68</v>
      </c>
      <c r="G361" s="43">
        <v>672899.65</v>
      </c>
      <c r="H361" s="43">
        <v>-3500000</v>
      </c>
      <c r="I361" s="43">
        <v>-2620700.67</v>
      </c>
      <c r="J361" s="43">
        <v>-879299.33</v>
      </c>
      <c r="K361" t="str">
        <f>_xlfn.XLOOKUP(A361,Working!F:F,Working!F:F)</f>
        <v>7784D</v>
      </c>
      <c r="L361" t="str">
        <f>_xlfn.XLOOKUP(A361,'GL014'!A:A,'GL014'!A:A)</f>
        <v>7784D</v>
      </c>
    </row>
    <row r="362" spans="1:12" hidden="1" x14ac:dyDescent="0.25">
      <c r="A362" t="s">
        <v>1658</v>
      </c>
      <c r="B362" t="s">
        <v>1657</v>
      </c>
      <c r="C362" t="s">
        <v>1656</v>
      </c>
      <c r="D362" s="36">
        <v>176242.33</v>
      </c>
      <c r="E362" s="36">
        <v>176242.33</v>
      </c>
      <c r="F362">
        <v>0</v>
      </c>
      <c r="G362">
        <v>0</v>
      </c>
      <c r="H362" s="36">
        <v>-176242.33</v>
      </c>
      <c r="I362" s="36">
        <v>-176242.33</v>
      </c>
      <c r="J362">
        <v>0</v>
      </c>
      <c r="K362" t="e">
        <f>_xlfn.XLOOKUP(A362,Working!F:F,Working!F:F)</f>
        <v>#N/A</v>
      </c>
      <c r="L362" t="e">
        <f>_xlfn.XLOOKUP(A362,'GL014'!A:A,'GL014'!A:A)</f>
        <v>#N/A</v>
      </c>
    </row>
    <row r="363" spans="1:12" hidden="1" x14ac:dyDescent="0.25">
      <c r="A363" t="s">
        <v>1655</v>
      </c>
      <c r="B363" t="s">
        <v>1654</v>
      </c>
      <c r="C363" t="s">
        <v>1653</v>
      </c>
      <c r="D363" s="36">
        <v>296872.92</v>
      </c>
      <c r="E363" s="36">
        <v>296872.92</v>
      </c>
      <c r="F363">
        <v>0</v>
      </c>
      <c r="G363">
        <v>0</v>
      </c>
      <c r="H363" s="36">
        <v>-296872.92</v>
      </c>
      <c r="I363" s="36">
        <v>-296872.92</v>
      </c>
      <c r="J363">
        <v>0</v>
      </c>
      <c r="K363" t="e">
        <f>_xlfn.XLOOKUP(A363,Working!F:F,Working!F:F)</f>
        <v>#N/A</v>
      </c>
      <c r="L363" t="e">
        <f>_xlfn.XLOOKUP(A363,'GL014'!A:A,'GL014'!A:A)</f>
        <v>#N/A</v>
      </c>
    </row>
    <row r="364" spans="1:12" hidden="1" x14ac:dyDescent="0.25">
      <c r="A364" t="s">
        <v>1652</v>
      </c>
      <c r="B364" t="s">
        <v>1651</v>
      </c>
      <c r="C364" t="s">
        <v>1650</v>
      </c>
      <c r="D364" s="36">
        <v>1205873.6100000001</v>
      </c>
      <c r="E364" s="36">
        <v>1205873.6100000001</v>
      </c>
      <c r="F364">
        <v>0</v>
      </c>
      <c r="G364">
        <v>0</v>
      </c>
      <c r="H364" s="36">
        <v>-1205873.6100000001</v>
      </c>
      <c r="I364" s="36">
        <v>-1205873.6100000001</v>
      </c>
      <c r="J364">
        <v>0</v>
      </c>
      <c r="K364" t="e">
        <f>_xlfn.XLOOKUP(A364,Working!F:F,Working!F:F)</f>
        <v>#N/A</v>
      </c>
      <c r="L364" t="e">
        <f>_xlfn.XLOOKUP(A364,'GL014'!A:A,'GL014'!A:A)</f>
        <v>#N/A</v>
      </c>
    </row>
    <row r="365" spans="1:12" x14ac:dyDescent="0.25">
      <c r="A365" t="s">
        <v>311</v>
      </c>
      <c r="B365" t="s">
        <v>1649</v>
      </c>
      <c r="C365" t="s">
        <v>1648</v>
      </c>
      <c r="D365" s="43">
        <v>6200000</v>
      </c>
      <c r="E365" s="43">
        <v>5162218.83</v>
      </c>
      <c r="F365" s="43">
        <v>0</v>
      </c>
      <c r="G365" s="43">
        <v>1037781.17</v>
      </c>
      <c r="H365" s="43">
        <v>-6200000</v>
      </c>
      <c r="I365" s="43">
        <v>-5162218.83</v>
      </c>
      <c r="J365" s="43">
        <v>-1037781.17</v>
      </c>
      <c r="K365" t="str">
        <f>_xlfn.XLOOKUP(A365,Working!F:F,Working!F:F)</f>
        <v>7808D</v>
      </c>
      <c r="L365" t="str">
        <f>_xlfn.XLOOKUP(A365,'GL014'!A:A,'GL014'!A:A)</f>
        <v>7808D</v>
      </c>
    </row>
    <row r="366" spans="1:12" hidden="1" x14ac:dyDescent="0.25">
      <c r="A366" t="s">
        <v>1647</v>
      </c>
      <c r="B366" t="s">
        <v>1646</v>
      </c>
      <c r="C366" t="s">
        <v>1645</v>
      </c>
      <c r="D366" s="36">
        <v>103196.86</v>
      </c>
      <c r="E366" s="36">
        <v>103196.86</v>
      </c>
      <c r="F366">
        <v>0</v>
      </c>
      <c r="G366">
        <v>0</v>
      </c>
      <c r="H366" s="36">
        <v>-103196.86</v>
      </c>
      <c r="I366" s="36">
        <v>-103196.86</v>
      </c>
      <c r="J366">
        <v>0</v>
      </c>
      <c r="K366" t="e">
        <f>_xlfn.XLOOKUP(A366,Working!F:F,Working!F:F)</f>
        <v>#N/A</v>
      </c>
      <c r="L366" t="e">
        <f>_xlfn.XLOOKUP(A366,'GL014'!A:A,'GL014'!A:A)</f>
        <v>#N/A</v>
      </c>
    </row>
    <row r="367" spans="1:12" hidden="1" x14ac:dyDescent="0.25">
      <c r="A367" t="s">
        <v>1644</v>
      </c>
      <c r="B367" t="s">
        <v>1643</v>
      </c>
      <c r="C367" t="s">
        <v>1642</v>
      </c>
      <c r="D367" s="36">
        <v>45628.41</v>
      </c>
      <c r="E367" s="36">
        <v>45628.41</v>
      </c>
      <c r="F367">
        <v>0</v>
      </c>
      <c r="G367">
        <v>0</v>
      </c>
      <c r="H367" s="36">
        <v>-45628.41</v>
      </c>
      <c r="I367" s="36">
        <v>-45628.41</v>
      </c>
      <c r="J367">
        <v>0</v>
      </c>
      <c r="K367" t="e">
        <f>_xlfn.XLOOKUP(A367,Working!F:F,Working!F:F)</f>
        <v>#N/A</v>
      </c>
      <c r="L367" t="e">
        <f>_xlfn.XLOOKUP(A367,'GL014'!A:A,'GL014'!A:A)</f>
        <v>#N/A</v>
      </c>
    </row>
    <row r="368" spans="1:12" hidden="1" x14ac:dyDescent="0.25">
      <c r="A368" t="s">
        <v>1641</v>
      </c>
      <c r="B368" t="s">
        <v>1640</v>
      </c>
      <c r="C368" t="s">
        <v>1639</v>
      </c>
      <c r="D368" s="36">
        <v>3124.28</v>
      </c>
      <c r="E368" s="36">
        <v>3124.28</v>
      </c>
      <c r="F368">
        <v>0</v>
      </c>
      <c r="G368">
        <v>0</v>
      </c>
      <c r="H368" s="36">
        <v>-3124.28</v>
      </c>
      <c r="I368" s="36">
        <v>-3124.28</v>
      </c>
      <c r="J368">
        <v>0</v>
      </c>
      <c r="K368" t="e">
        <f>_xlfn.XLOOKUP(A368,Working!F:F,Working!F:F)</f>
        <v>#N/A</v>
      </c>
      <c r="L368" t="e">
        <f>_xlfn.XLOOKUP(A368,'GL014'!A:A,'GL014'!A:A)</f>
        <v>#N/A</v>
      </c>
    </row>
    <row r="369" spans="1:12" hidden="1" x14ac:dyDescent="0.25">
      <c r="A369" t="s">
        <v>1638</v>
      </c>
      <c r="B369" t="s">
        <v>1637</v>
      </c>
      <c r="C369" t="s">
        <v>1636</v>
      </c>
      <c r="D369" s="36">
        <v>58926.59</v>
      </c>
      <c r="E369" s="36">
        <v>58926.59</v>
      </c>
      <c r="F369">
        <v>0</v>
      </c>
      <c r="G369">
        <v>0</v>
      </c>
      <c r="H369" s="36">
        <v>-58926.59</v>
      </c>
      <c r="I369" s="36">
        <v>-58926.59</v>
      </c>
      <c r="J369">
        <v>0</v>
      </c>
      <c r="K369" t="e">
        <f>_xlfn.XLOOKUP(A369,Working!F:F,Working!F:F)</f>
        <v>#N/A</v>
      </c>
      <c r="L369" t="e">
        <f>_xlfn.XLOOKUP(A369,'GL014'!A:A,'GL014'!A:A)</f>
        <v>#N/A</v>
      </c>
    </row>
    <row r="370" spans="1:12" hidden="1" x14ac:dyDescent="0.25">
      <c r="A370" t="s">
        <v>1635</v>
      </c>
      <c r="B370" t="s">
        <v>1634</v>
      </c>
      <c r="C370" t="s">
        <v>1633</v>
      </c>
      <c r="D370" s="36">
        <v>82114.25</v>
      </c>
      <c r="E370" s="36">
        <v>82114.25</v>
      </c>
      <c r="F370">
        <v>0</v>
      </c>
      <c r="G370">
        <v>0</v>
      </c>
      <c r="H370" s="36">
        <v>-82114.25</v>
      </c>
      <c r="I370" s="36">
        <v>-82114.25</v>
      </c>
      <c r="J370">
        <v>0</v>
      </c>
      <c r="K370" t="e">
        <f>_xlfn.XLOOKUP(A370,Working!F:F,Working!F:F)</f>
        <v>#N/A</v>
      </c>
      <c r="L370" t="e">
        <f>_xlfn.XLOOKUP(A370,'GL014'!A:A,'GL014'!A:A)</f>
        <v>#N/A</v>
      </c>
    </row>
    <row r="371" spans="1:12" hidden="1" x14ac:dyDescent="0.25">
      <c r="A371" t="s">
        <v>1632</v>
      </c>
      <c r="B371" t="s">
        <v>1631</v>
      </c>
      <c r="C371" t="s">
        <v>1630</v>
      </c>
      <c r="D371" s="36">
        <v>368320.48</v>
      </c>
      <c r="E371" s="36">
        <v>368320.48</v>
      </c>
      <c r="F371">
        <v>0</v>
      </c>
      <c r="G371">
        <v>0</v>
      </c>
      <c r="H371" s="36">
        <v>-368320.48</v>
      </c>
      <c r="I371" s="36">
        <v>-368320.48</v>
      </c>
      <c r="J371">
        <v>0</v>
      </c>
      <c r="K371" t="e">
        <f>_xlfn.XLOOKUP(A371,Working!F:F,Working!F:F)</f>
        <v>#N/A</v>
      </c>
      <c r="L371" t="e">
        <f>_xlfn.XLOOKUP(A371,'GL014'!A:A,'GL014'!A:A)</f>
        <v>#N/A</v>
      </c>
    </row>
    <row r="372" spans="1:12" x14ac:dyDescent="0.25">
      <c r="A372" t="s">
        <v>336</v>
      </c>
      <c r="B372" t="s">
        <v>1629</v>
      </c>
      <c r="C372" t="s">
        <v>1628</v>
      </c>
      <c r="D372" s="43">
        <v>75322.86</v>
      </c>
      <c r="E372" s="43">
        <v>75322.86</v>
      </c>
      <c r="F372" s="43">
        <v>0</v>
      </c>
      <c r="G372" s="43">
        <v>0</v>
      </c>
      <c r="H372" s="43">
        <v>-75322.86</v>
      </c>
      <c r="I372" s="43">
        <v>-75322.86</v>
      </c>
      <c r="J372" s="43">
        <v>0</v>
      </c>
      <c r="K372" t="str">
        <f>_xlfn.XLOOKUP(A372,Working!F:F,Working!F:F)</f>
        <v>7815D</v>
      </c>
      <c r="L372" t="e">
        <f>_xlfn.XLOOKUP(A372,'GL014'!A:A,'GL014'!A:A)</f>
        <v>#N/A</v>
      </c>
    </row>
    <row r="373" spans="1:12" hidden="1" x14ac:dyDescent="0.25">
      <c r="A373" t="s">
        <v>1627</v>
      </c>
      <c r="B373" t="s">
        <v>1626</v>
      </c>
      <c r="C373" t="s">
        <v>1625</v>
      </c>
      <c r="D373" s="36">
        <v>3474.73</v>
      </c>
      <c r="E373" s="36">
        <v>3474.73</v>
      </c>
      <c r="F373">
        <v>0</v>
      </c>
      <c r="G373">
        <v>0</v>
      </c>
      <c r="H373" s="36">
        <v>-3474.73</v>
      </c>
      <c r="I373" s="36">
        <v>-3474.73</v>
      </c>
      <c r="J373">
        <v>0</v>
      </c>
      <c r="K373" t="e">
        <f>_xlfn.XLOOKUP(A373,Working!F:F,Working!F:F)</f>
        <v>#N/A</v>
      </c>
      <c r="L373" t="e">
        <f>_xlfn.XLOOKUP(A373,'GL014'!A:A,'GL014'!A:A)</f>
        <v>#N/A</v>
      </c>
    </row>
    <row r="374" spans="1:12" x14ac:dyDescent="0.25">
      <c r="A374" t="s">
        <v>339</v>
      </c>
      <c r="B374" t="s">
        <v>1624</v>
      </c>
      <c r="C374" t="s">
        <v>1623</v>
      </c>
      <c r="D374" s="43">
        <v>123000</v>
      </c>
      <c r="E374" s="43">
        <v>114111.88</v>
      </c>
      <c r="F374" s="43">
        <v>0</v>
      </c>
      <c r="G374" s="43">
        <v>8888.1200000000008</v>
      </c>
      <c r="H374" s="43">
        <v>-123000</v>
      </c>
      <c r="I374" s="43">
        <v>-114111.88</v>
      </c>
      <c r="J374" s="43">
        <v>-8888.1200000000008</v>
      </c>
      <c r="K374" t="str">
        <f>_xlfn.XLOOKUP(A374,Working!F:F,Working!F:F)</f>
        <v>7817D</v>
      </c>
      <c r="L374" t="str">
        <f>_xlfn.XLOOKUP(A374,'GL014'!A:A,'GL014'!A:A)</f>
        <v>7817D</v>
      </c>
    </row>
    <row r="375" spans="1:12" hidden="1" x14ac:dyDescent="0.25">
      <c r="A375" t="s">
        <v>1622</v>
      </c>
      <c r="B375" t="s">
        <v>1621</v>
      </c>
      <c r="C375" t="s">
        <v>1620</v>
      </c>
      <c r="D375" s="36">
        <v>39928.31</v>
      </c>
      <c r="E375" s="36">
        <v>39928.31</v>
      </c>
      <c r="F375">
        <v>0</v>
      </c>
      <c r="G375">
        <v>0</v>
      </c>
      <c r="H375" s="36">
        <v>-39928.31</v>
      </c>
      <c r="I375" s="36">
        <v>-39928.31</v>
      </c>
      <c r="J375">
        <v>0</v>
      </c>
      <c r="K375" t="e">
        <f>_xlfn.XLOOKUP(A375,Working!F:F,Working!F:F)</f>
        <v>#N/A</v>
      </c>
      <c r="L375" t="e">
        <f>_xlfn.XLOOKUP(A375,'GL014'!A:A,'GL014'!A:A)</f>
        <v>#N/A</v>
      </c>
    </row>
    <row r="376" spans="1:12" x14ac:dyDescent="0.25">
      <c r="A376" t="s">
        <v>342</v>
      </c>
      <c r="B376" t="s">
        <v>1619</v>
      </c>
      <c r="C376" t="s">
        <v>1618</v>
      </c>
      <c r="D376" s="43">
        <v>73404</v>
      </c>
      <c r="E376" s="43">
        <v>61014.26</v>
      </c>
      <c r="F376" s="43">
        <v>4748.97</v>
      </c>
      <c r="G376" s="43">
        <v>7640.77</v>
      </c>
      <c r="H376" s="43">
        <v>-73404</v>
      </c>
      <c r="I376" s="43">
        <v>-61014.26</v>
      </c>
      <c r="J376" s="43">
        <v>-12389.74</v>
      </c>
      <c r="K376" t="str">
        <f>_xlfn.XLOOKUP(A376,Working!F:F,Working!F:F)</f>
        <v>7819D</v>
      </c>
      <c r="L376" t="str">
        <f>_xlfn.XLOOKUP(A376,'GL014'!A:A,'GL014'!A:A)</f>
        <v>7819D</v>
      </c>
    </row>
    <row r="377" spans="1:12" hidden="1" x14ac:dyDescent="0.25">
      <c r="A377" t="s">
        <v>1617</v>
      </c>
      <c r="B377" t="s">
        <v>1616</v>
      </c>
      <c r="C377" t="s">
        <v>1615</v>
      </c>
      <c r="D377" s="36">
        <v>517015.81</v>
      </c>
      <c r="E377" s="36">
        <v>517015.81</v>
      </c>
      <c r="F377">
        <v>0</v>
      </c>
      <c r="G377">
        <v>0</v>
      </c>
      <c r="H377" s="36">
        <v>-517015.81</v>
      </c>
      <c r="I377" s="36">
        <v>-517015.81</v>
      </c>
      <c r="J377">
        <v>0</v>
      </c>
      <c r="K377" t="e">
        <f>_xlfn.XLOOKUP(A377,Working!F:F,Working!F:F)</f>
        <v>#N/A</v>
      </c>
      <c r="L377" t="e">
        <f>_xlfn.XLOOKUP(A377,'GL014'!A:A,'GL014'!A:A)</f>
        <v>#N/A</v>
      </c>
    </row>
    <row r="378" spans="1:12" hidden="1" x14ac:dyDescent="0.25">
      <c r="A378" t="s">
        <v>1614</v>
      </c>
      <c r="B378" t="s">
        <v>1613</v>
      </c>
      <c r="C378" t="s">
        <v>1612</v>
      </c>
      <c r="D378" s="36">
        <v>484905.01</v>
      </c>
      <c r="E378" s="36">
        <v>484905.01</v>
      </c>
      <c r="F378">
        <v>0</v>
      </c>
      <c r="G378">
        <v>0</v>
      </c>
      <c r="H378" s="36">
        <v>-484905.01</v>
      </c>
      <c r="I378" s="36">
        <v>-484905.01</v>
      </c>
      <c r="J378">
        <v>0</v>
      </c>
      <c r="K378" t="e">
        <f>_xlfn.XLOOKUP(A378,Working!F:F,Working!F:F)</f>
        <v>#N/A</v>
      </c>
      <c r="L378" t="e">
        <f>_xlfn.XLOOKUP(A378,'GL014'!A:A,'GL014'!A:A)</f>
        <v>#N/A</v>
      </c>
    </row>
    <row r="379" spans="1:12" x14ac:dyDescent="0.25">
      <c r="A379" t="s">
        <v>353</v>
      </c>
      <c r="B379" t="s">
        <v>1611</v>
      </c>
      <c r="C379" t="s">
        <v>1610</v>
      </c>
      <c r="D379" s="43">
        <v>1635000</v>
      </c>
      <c r="E379" s="43">
        <v>238208.98</v>
      </c>
      <c r="F379" s="43">
        <v>67093.399999999994</v>
      </c>
      <c r="G379" s="43">
        <v>1329697.6200000001</v>
      </c>
      <c r="H379" s="43">
        <v>-1635000</v>
      </c>
      <c r="I379" s="43">
        <v>-236540.5</v>
      </c>
      <c r="J379" s="43">
        <v>-1398459.5</v>
      </c>
      <c r="K379" t="str">
        <f>_xlfn.XLOOKUP(A379,Working!F:F,Working!F:F)</f>
        <v>7823D</v>
      </c>
      <c r="L379" t="str">
        <f>_xlfn.XLOOKUP(A379,'GL014'!A:A,'GL014'!A:A)</f>
        <v>7823D</v>
      </c>
    </row>
    <row r="380" spans="1:12" hidden="1" x14ac:dyDescent="0.25">
      <c r="A380" t="s">
        <v>1609</v>
      </c>
      <c r="B380" t="s">
        <v>1608</v>
      </c>
      <c r="C380" t="s">
        <v>1607</v>
      </c>
      <c r="D380" s="36">
        <v>27497.45</v>
      </c>
      <c r="E380" s="36">
        <v>27497.45</v>
      </c>
      <c r="F380">
        <v>0</v>
      </c>
      <c r="G380">
        <v>0</v>
      </c>
      <c r="H380" s="36">
        <v>-27497.45</v>
      </c>
      <c r="I380" s="36">
        <v>-27497.45</v>
      </c>
      <c r="J380">
        <v>0</v>
      </c>
      <c r="K380" t="e">
        <f>_xlfn.XLOOKUP(A380,Working!F:F,Working!F:F)</f>
        <v>#N/A</v>
      </c>
      <c r="L380" t="e">
        <f>_xlfn.XLOOKUP(A380,'GL014'!A:A,'GL014'!A:A)</f>
        <v>#N/A</v>
      </c>
    </row>
    <row r="381" spans="1:12" x14ac:dyDescent="0.25">
      <c r="A381" t="s">
        <v>356</v>
      </c>
      <c r="B381" t="s">
        <v>1606</v>
      </c>
      <c r="C381" t="s">
        <v>1605</v>
      </c>
      <c r="D381" s="43">
        <v>911938.67</v>
      </c>
      <c r="E381" s="43">
        <v>868286.31</v>
      </c>
      <c r="F381" s="43">
        <v>2350</v>
      </c>
      <c r="G381" s="43">
        <v>41302.36</v>
      </c>
      <c r="H381" s="43">
        <v>-911938.67</v>
      </c>
      <c r="I381" s="43">
        <v>-868286.31</v>
      </c>
      <c r="J381" s="43">
        <v>-43652.36</v>
      </c>
      <c r="K381" t="str">
        <f>_xlfn.XLOOKUP(A381,Working!F:F,Working!F:F)</f>
        <v>7825D</v>
      </c>
      <c r="L381" t="str">
        <f>_xlfn.XLOOKUP(A381,'GL014'!A:A,'GL014'!A:A)</f>
        <v>7825D</v>
      </c>
    </row>
    <row r="382" spans="1:12" x14ac:dyDescent="0.25">
      <c r="A382" t="s">
        <v>359</v>
      </c>
      <c r="B382" t="s">
        <v>1604</v>
      </c>
      <c r="C382" t="s">
        <v>1603</v>
      </c>
      <c r="D382" s="43">
        <v>500000</v>
      </c>
      <c r="E382" s="43">
        <v>449281.27</v>
      </c>
      <c r="F382" s="43">
        <v>0</v>
      </c>
      <c r="G382" s="43">
        <v>50718.73</v>
      </c>
      <c r="H382" s="43">
        <v>-500000</v>
      </c>
      <c r="I382" s="43">
        <v>-449281.27</v>
      </c>
      <c r="J382" s="43">
        <v>-50718.73</v>
      </c>
      <c r="K382" t="str">
        <f>_xlfn.XLOOKUP(A382,Working!F:F,Working!F:F)</f>
        <v>7826D</v>
      </c>
      <c r="L382" t="str">
        <f>_xlfn.XLOOKUP(A382,'GL014'!A:A,'GL014'!A:A)</f>
        <v>7826D</v>
      </c>
    </row>
    <row r="383" spans="1:12" x14ac:dyDescent="0.25">
      <c r="A383" t="s">
        <v>362</v>
      </c>
      <c r="B383" t="s">
        <v>1602</v>
      </c>
      <c r="C383" t="s">
        <v>1601</v>
      </c>
      <c r="D383" s="43">
        <v>28519935.77</v>
      </c>
      <c r="E383" s="43">
        <v>3787648.67</v>
      </c>
      <c r="F383" s="43">
        <v>1304710.32</v>
      </c>
      <c r="G383" s="43">
        <v>23427576.780000001</v>
      </c>
      <c r="H383" s="43">
        <v>-28519935.77</v>
      </c>
      <c r="I383" s="43">
        <v>-3785741.83</v>
      </c>
      <c r="J383" s="43">
        <v>-24734193.940000001</v>
      </c>
      <c r="K383" t="str">
        <f>_xlfn.XLOOKUP(A383,Working!F:F,Working!F:F)</f>
        <v>7827D</v>
      </c>
      <c r="L383" t="str">
        <f>_xlfn.XLOOKUP(A383,'GL014'!A:A,'GL014'!A:A)</f>
        <v>7827D</v>
      </c>
    </row>
    <row r="384" spans="1:12" x14ac:dyDescent="0.25">
      <c r="A384" t="s">
        <v>365</v>
      </c>
      <c r="B384" t="s">
        <v>1600</v>
      </c>
      <c r="C384" t="s">
        <v>1599</v>
      </c>
      <c r="D384" s="43">
        <v>3900000</v>
      </c>
      <c r="E384" s="43">
        <v>1082843.25</v>
      </c>
      <c r="F384" s="43">
        <v>2519784.9900000002</v>
      </c>
      <c r="G384" s="43">
        <v>297371.76</v>
      </c>
      <c r="H384" s="43">
        <v>-3900000</v>
      </c>
      <c r="I384" s="43">
        <v>-1079983.01</v>
      </c>
      <c r="J384" s="43">
        <v>-2820016.99</v>
      </c>
      <c r="K384" t="str">
        <f>_xlfn.XLOOKUP(A384,Working!F:F,Working!F:F)</f>
        <v>7829D</v>
      </c>
      <c r="L384" t="str">
        <f>_xlfn.XLOOKUP(A384,'GL014'!A:A,'GL014'!A:A)</f>
        <v>7829D</v>
      </c>
    </row>
    <row r="385" spans="1:12" x14ac:dyDescent="0.25">
      <c r="A385" t="s">
        <v>345</v>
      </c>
      <c r="B385" t="s">
        <v>1598</v>
      </c>
      <c r="C385" t="s">
        <v>1597</v>
      </c>
      <c r="D385" s="43">
        <v>327828</v>
      </c>
      <c r="E385" s="43">
        <v>270489.87</v>
      </c>
      <c r="F385" s="43">
        <v>0</v>
      </c>
      <c r="G385" s="43">
        <v>57338.13</v>
      </c>
      <c r="H385" s="43">
        <v>-327828</v>
      </c>
      <c r="I385" s="43">
        <v>-270489.87</v>
      </c>
      <c r="J385" s="43">
        <v>-57338.13</v>
      </c>
      <c r="K385" t="str">
        <f>_xlfn.XLOOKUP(A385,Working!F:F,Working!F:F)</f>
        <v>7831D</v>
      </c>
      <c r="L385" t="str">
        <f>_xlfn.XLOOKUP(A385,'GL014'!A:A,'GL014'!A:A)</f>
        <v>7831D</v>
      </c>
    </row>
    <row r="386" spans="1:12" x14ac:dyDescent="0.25">
      <c r="A386" t="s">
        <v>348</v>
      </c>
      <c r="B386" t="s">
        <v>1596</v>
      </c>
      <c r="C386" t="s">
        <v>1595</v>
      </c>
      <c r="D386" s="43">
        <v>1500000</v>
      </c>
      <c r="E386" s="43">
        <v>1047290.85</v>
      </c>
      <c r="F386" s="43">
        <v>12843.44</v>
      </c>
      <c r="G386" s="43">
        <v>439865.71</v>
      </c>
      <c r="H386" s="43">
        <v>-1500000</v>
      </c>
      <c r="I386" s="43">
        <v>-1047290.85</v>
      </c>
      <c r="J386" s="43">
        <v>-452709.15</v>
      </c>
      <c r="K386" t="str">
        <f>_xlfn.XLOOKUP(A386,Working!F:F,Working!F:F)</f>
        <v>7833D</v>
      </c>
      <c r="L386" t="str">
        <f>_xlfn.XLOOKUP(A386,'GL014'!A:A,'GL014'!A:A)</f>
        <v>7833D</v>
      </c>
    </row>
    <row r="387" spans="1:12" x14ac:dyDescent="0.25">
      <c r="A387" t="s">
        <v>351</v>
      </c>
      <c r="B387" t="s">
        <v>1594</v>
      </c>
      <c r="C387" t="s">
        <v>1593</v>
      </c>
      <c r="D387" s="43">
        <v>1515271.65</v>
      </c>
      <c r="E387" s="43">
        <v>1296016.2</v>
      </c>
      <c r="F387" s="43">
        <v>0</v>
      </c>
      <c r="G387" s="43">
        <v>219255.45</v>
      </c>
      <c r="H387" s="43">
        <v>-1515662.09</v>
      </c>
      <c r="I387" s="43">
        <v>-1296406.6399999999</v>
      </c>
      <c r="J387" s="43">
        <v>-219255.45</v>
      </c>
      <c r="K387" t="str">
        <f>_xlfn.XLOOKUP(A387,Working!F:F,Working!F:F)</f>
        <v>7835D</v>
      </c>
      <c r="L387" t="str">
        <f>_xlfn.XLOOKUP(A387,'GL014'!A:A,'GL014'!A:A)</f>
        <v>7835D</v>
      </c>
    </row>
    <row r="388" spans="1:12" x14ac:dyDescent="0.25">
      <c r="A388" t="s">
        <v>368</v>
      </c>
      <c r="B388" t="s">
        <v>1592</v>
      </c>
      <c r="C388" t="s">
        <v>1591</v>
      </c>
      <c r="D388" s="43">
        <v>9123440</v>
      </c>
      <c r="E388" s="43">
        <v>9081472.0299999993</v>
      </c>
      <c r="F388" s="43">
        <v>0</v>
      </c>
      <c r="G388" s="43">
        <v>41967.97</v>
      </c>
      <c r="H388" s="43">
        <v>-9123440</v>
      </c>
      <c r="I388" s="43">
        <v>-9081472.0299999993</v>
      </c>
      <c r="J388" s="43">
        <v>-41967.97</v>
      </c>
      <c r="K388" t="str">
        <f>_xlfn.XLOOKUP(A388,Working!F:F,Working!F:F)</f>
        <v>7846D</v>
      </c>
      <c r="L388" t="str">
        <f>_xlfn.XLOOKUP(A388,'GL014'!A:A,'GL014'!A:A)</f>
        <v>7846D</v>
      </c>
    </row>
    <row r="389" spans="1:12" hidden="1" x14ac:dyDescent="0.25">
      <c r="A389" t="s">
        <v>1590</v>
      </c>
      <c r="B389" t="s">
        <v>1589</v>
      </c>
      <c r="C389" t="s">
        <v>1588</v>
      </c>
      <c r="D389" s="36">
        <v>1569871.62</v>
      </c>
      <c r="E389" s="36">
        <v>1569871.62</v>
      </c>
      <c r="F389">
        <v>0</v>
      </c>
      <c r="G389">
        <v>0</v>
      </c>
      <c r="H389" s="36">
        <v>-1569871.62</v>
      </c>
      <c r="I389" s="36">
        <v>-1569871.62</v>
      </c>
      <c r="J389">
        <v>0</v>
      </c>
      <c r="K389" t="e">
        <f>_xlfn.XLOOKUP(A389,Working!F:F,Working!F:F)</f>
        <v>#N/A</v>
      </c>
      <c r="L389" t="e">
        <f>_xlfn.XLOOKUP(A389,'GL014'!A:A,'GL014'!A:A)</f>
        <v>#N/A</v>
      </c>
    </row>
    <row r="390" spans="1:12" hidden="1" x14ac:dyDescent="0.25">
      <c r="A390" t="s">
        <v>1587</v>
      </c>
      <c r="B390" t="s">
        <v>1586</v>
      </c>
      <c r="C390" t="s">
        <v>1585</v>
      </c>
      <c r="D390" s="36">
        <v>119453.26</v>
      </c>
      <c r="E390" s="36">
        <v>119453.26</v>
      </c>
      <c r="F390">
        <v>0</v>
      </c>
      <c r="G390">
        <v>0</v>
      </c>
      <c r="H390" s="36">
        <v>-119062.82</v>
      </c>
      <c r="I390" s="36">
        <v>-119062.82</v>
      </c>
      <c r="J390">
        <v>0</v>
      </c>
      <c r="K390" t="e">
        <f>_xlfn.XLOOKUP(A390,Working!F:F,Working!F:F)</f>
        <v>#N/A</v>
      </c>
      <c r="L390" t="e">
        <f>_xlfn.XLOOKUP(A390,'GL014'!A:A,'GL014'!A:A)</f>
        <v>#N/A</v>
      </c>
    </row>
    <row r="391" spans="1:12" hidden="1" x14ac:dyDescent="0.25">
      <c r="A391" t="s">
        <v>1584</v>
      </c>
      <c r="B391" t="s">
        <v>1583</v>
      </c>
      <c r="C391" t="s">
        <v>1582</v>
      </c>
      <c r="D391" s="36">
        <v>340152.84</v>
      </c>
      <c r="E391" s="36">
        <v>340152.84</v>
      </c>
      <c r="F391">
        <v>0</v>
      </c>
      <c r="G391">
        <v>0</v>
      </c>
      <c r="H391" s="36">
        <v>-340152.84</v>
      </c>
      <c r="I391" s="36">
        <v>-340152.84</v>
      </c>
      <c r="J391">
        <v>0</v>
      </c>
      <c r="K391" t="e">
        <f>_xlfn.XLOOKUP(A391,Working!F:F,Working!F:F)</f>
        <v>#N/A</v>
      </c>
      <c r="L391" t="e">
        <f>_xlfn.XLOOKUP(A391,'GL014'!A:A,'GL014'!A:A)</f>
        <v>#N/A</v>
      </c>
    </row>
    <row r="392" spans="1:12" x14ac:dyDescent="0.25">
      <c r="A392" t="s">
        <v>380</v>
      </c>
      <c r="B392" t="s">
        <v>1581</v>
      </c>
      <c r="C392" t="s">
        <v>1580</v>
      </c>
      <c r="D392" s="43">
        <v>6548324.9800000004</v>
      </c>
      <c r="E392" s="43">
        <v>6163834.6699999999</v>
      </c>
      <c r="F392" s="43">
        <v>4835.78</v>
      </c>
      <c r="G392" s="43">
        <v>379654.53</v>
      </c>
      <c r="H392" s="43">
        <v>-6548324.9800000004</v>
      </c>
      <c r="I392" s="43">
        <v>-6163834.6699999999</v>
      </c>
      <c r="J392" s="43">
        <v>-384490.31</v>
      </c>
      <c r="K392" t="str">
        <f>_xlfn.XLOOKUP(A392,Working!F:F,Working!F:F)</f>
        <v>7855D</v>
      </c>
      <c r="L392" t="str">
        <f>_xlfn.XLOOKUP(A392,'GL014'!A:A,'GL014'!A:A)</f>
        <v>7855D</v>
      </c>
    </row>
    <row r="393" spans="1:12" hidden="1" x14ac:dyDescent="0.25">
      <c r="A393" t="s">
        <v>1579</v>
      </c>
      <c r="B393" t="s">
        <v>1578</v>
      </c>
      <c r="C393" t="s">
        <v>1577</v>
      </c>
      <c r="D393" s="36">
        <v>3758.06</v>
      </c>
      <c r="E393" s="36">
        <v>3758.06</v>
      </c>
      <c r="F393">
        <v>0</v>
      </c>
      <c r="G393">
        <v>0</v>
      </c>
      <c r="H393" s="36">
        <v>-3758.06</v>
      </c>
      <c r="I393" s="36">
        <v>-3758.06</v>
      </c>
      <c r="J393">
        <v>0</v>
      </c>
      <c r="K393" t="e">
        <f>_xlfn.XLOOKUP(A393,Working!F:F,Working!F:F)</f>
        <v>#N/A</v>
      </c>
      <c r="L393" t="e">
        <f>_xlfn.XLOOKUP(A393,'GL014'!A:A,'GL014'!A:A)</f>
        <v>#N/A</v>
      </c>
    </row>
    <row r="394" spans="1:12" x14ac:dyDescent="0.25">
      <c r="A394" t="s">
        <v>383</v>
      </c>
      <c r="B394" t="s">
        <v>1576</v>
      </c>
      <c r="C394" t="s">
        <v>1575</v>
      </c>
      <c r="D394" s="43">
        <v>3205000</v>
      </c>
      <c r="E394" s="43">
        <v>662819.17000000004</v>
      </c>
      <c r="F394" s="43">
        <v>922225.57</v>
      </c>
      <c r="G394" s="43">
        <v>1619955.26</v>
      </c>
      <c r="H394" s="43">
        <v>-3205000</v>
      </c>
      <c r="I394" s="43">
        <v>-640797.61</v>
      </c>
      <c r="J394" s="43">
        <v>-2564202.39</v>
      </c>
      <c r="K394" t="str">
        <f>_xlfn.XLOOKUP(A394,Working!F:F,Working!F:F)</f>
        <v>7858D</v>
      </c>
      <c r="L394" t="str">
        <f>_xlfn.XLOOKUP(A394,'GL014'!A:A,'GL014'!A:A)</f>
        <v>7858D</v>
      </c>
    </row>
    <row r="395" spans="1:12" x14ac:dyDescent="0.25">
      <c r="A395" t="s">
        <v>387</v>
      </c>
      <c r="B395" t="s">
        <v>1574</v>
      </c>
      <c r="C395" t="s">
        <v>1573</v>
      </c>
      <c r="D395" s="43">
        <v>189905.8</v>
      </c>
      <c r="E395" s="43">
        <v>91251.199999999997</v>
      </c>
      <c r="F395" s="43">
        <v>0</v>
      </c>
      <c r="G395" s="43">
        <v>98654.6</v>
      </c>
      <c r="H395" s="43">
        <v>-189905.8</v>
      </c>
      <c r="I395" s="43">
        <v>-91251.199999999997</v>
      </c>
      <c r="J395" s="43">
        <v>-98654.6</v>
      </c>
      <c r="K395" t="str">
        <f>_xlfn.XLOOKUP(A395,Working!F:F,Working!F:F)</f>
        <v>7859D</v>
      </c>
      <c r="L395" t="str">
        <f>_xlfn.XLOOKUP(A395,'GL014'!A:A,'GL014'!A:A)</f>
        <v>7859D</v>
      </c>
    </row>
    <row r="396" spans="1:12" hidden="1" x14ac:dyDescent="0.25">
      <c r="A396" t="s">
        <v>1572</v>
      </c>
      <c r="B396" t="s">
        <v>1571</v>
      </c>
      <c r="C396" t="s">
        <v>1570</v>
      </c>
      <c r="D396" s="36">
        <v>7146.93</v>
      </c>
      <c r="E396" s="36">
        <v>7146.93</v>
      </c>
      <c r="F396">
        <v>0</v>
      </c>
      <c r="G396">
        <v>0</v>
      </c>
      <c r="H396" s="36">
        <v>-7146.93</v>
      </c>
      <c r="I396" s="36">
        <v>-7146.93</v>
      </c>
      <c r="J396">
        <v>0</v>
      </c>
      <c r="K396" t="e">
        <f>_xlfn.XLOOKUP(A396,Working!F:F,Working!F:F)</f>
        <v>#N/A</v>
      </c>
      <c r="L396" t="e">
        <f>_xlfn.XLOOKUP(A396,'GL014'!A:A,'GL014'!A:A)</f>
        <v>#N/A</v>
      </c>
    </row>
    <row r="397" spans="1:12" hidden="1" x14ac:dyDescent="0.25">
      <c r="A397" t="s">
        <v>1569</v>
      </c>
      <c r="B397" t="s">
        <v>1568</v>
      </c>
      <c r="C397" t="s">
        <v>1567</v>
      </c>
      <c r="D397" s="36">
        <v>18947.78</v>
      </c>
      <c r="E397" s="36">
        <v>18947.78</v>
      </c>
      <c r="F397">
        <v>0</v>
      </c>
      <c r="G397">
        <v>0</v>
      </c>
      <c r="H397" s="36">
        <v>-18947.78</v>
      </c>
      <c r="I397" s="36">
        <v>-18947.78</v>
      </c>
      <c r="J397">
        <v>0</v>
      </c>
      <c r="K397" t="e">
        <f>_xlfn.XLOOKUP(A397,Working!F:F,Working!F:F)</f>
        <v>#N/A</v>
      </c>
      <c r="L397" t="e">
        <f>_xlfn.XLOOKUP(A397,'GL014'!A:A,'GL014'!A:A)</f>
        <v>#N/A</v>
      </c>
    </row>
    <row r="398" spans="1:12" x14ac:dyDescent="0.25">
      <c r="A398" t="s">
        <v>390</v>
      </c>
      <c r="B398" t="s">
        <v>1566</v>
      </c>
      <c r="C398" t="s">
        <v>1565</v>
      </c>
      <c r="D398" s="43">
        <v>1993145.31</v>
      </c>
      <c r="E398" s="43">
        <v>470492.35</v>
      </c>
      <c r="F398" s="43">
        <v>0</v>
      </c>
      <c r="G398" s="43">
        <v>1522652.96</v>
      </c>
      <c r="H398" s="43">
        <v>-1993145.31</v>
      </c>
      <c r="I398" s="43">
        <v>-470492.35</v>
      </c>
      <c r="J398" s="43">
        <v>-1522652.96</v>
      </c>
      <c r="K398" t="str">
        <f>_xlfn.XLOOKUP(A398,Working!F:F,Working!F:F)</f>
        <v>7865D</v>
      </c>
      <c r="L398" t="str">
        <f>_xlfn.XLOOKUP(A398,'GL014'!A:A,'GL014'!A:A)</f>
        <v>7865D</v>
      </c>
    </row>
    <row r="399" spans="1:12" x14ac:dyDescent="0.25">
      <c r="A399" t="s">
        <v>393</v>
      </c>
      <c r="B399" t="s">
        <v>1564</v>
      </c>
      <c r="C399" t="s">
        <v>1563</v>
      </c>
      <c r="D399" s="43">
        <v>1000000</v>
      </c>
      <c r="E399" s="43">
        <v>818689.38</v>
      </c>
      <c r="F399" s="43">
        <v>0</v>
      </c>
      <c r="G399" s="43">
        <v>181310.62</v>
      </c>
      <c r="H399" s="43">
        <v>-1000000</v>
      </c>
      <c r="I399" s="43">
        <v>-818689.38</v>
      </c>
      <c r="J399" s="43">
        <v>-181310.62</v>
      </c>
      <c r="K399" t="str">
        <f>_xlfn.XLOOKUP(A399,Working!F:F,Working!F:F)</f>
        <v>7866D</v>
      </c>
      <c r="L399" t="str">
        <f>_xlfn.XLOOKUP(A399,'GL014'!A:A,'GL014'!A:A)</f>
        <v>7866D</v>
      </c>
    </row>
    <row r="400" spans="1:12" x14ac:dyDescent="0.25">
      <c r="A400" t="s">
        <v>396</v>
      </c>
      <c r="B400" t="s">
        <v>1562</v>
      </c>
      <c r="C400" t="s">
        <v>1561</v>
      </c>
      <c r="D400" s="43">
        <v>800000</v>
      </c>
      <c r="E400" s="43">
        <v>512903.03</v>
      </c>
      <c r="F400" s="43">
        <v>0</v>
      </c>
      <c r="G400" s="43">
        <v>287096.96999999997</v>
      </c>
      <c r="H400" s="43">
        <v>-800000</v>
      </c>
      <c r="I400" s="43">
        <v>-512903.03</v>
      </c>
      <c r="J400" s="43">
        <v>-287096.96999999997</v>
      </c>
      <c r="K400" t="str">
        <f>_xlfn.XLOOKUP(A400,Working!F:F,Working!F:F)</f>
        <v>7867D</v>
      </c>
      <c r="L400" t="str">
        <f>_xlfn.XLOOKUP(A400,'GL014'!A:A,'GL014'!A:A)</f>
        <v>7867D</v>
      </c>
    </row>
    <row r="401" spans="1:12" x14ac:dyDescent="0.25">
      <c r="A401" t="s">
        <v>399</v>
      </c>
      <c r="B401" t="s">
        <v>1560</v>
      </c>
      <c r="C401" t="s">
        <v>1559</v>
      </c>
      <c r="D401" s="43">
        <v>406290.04</v>
      </c>
      <c r="E401" s="43">
        <v>360841.76</v>
      </c>
      <c r="F401" s="43">
        <v>13455.47</v>
      </c>
      <c r="G401" s="43">
        <v>31992.81</v>
      </c>
      <c r="H401" s="43">
        <v>-406290.04</v>
      </c>
      <c r="I401" s="43">
        <v>-360841.76</v>
      </c>
      <c r="J401" s="43">
        <v>-45448.28</v>
      </c>
      <c r="K401" t="str">
        <f>_xlfn.XLOOKUP(A401,Working!F:F,Working!F:F)</f>
        <v>7869D</v>
      </c>
      <c r="L401" t="str">
        <f>_xlfn.XLOOKUP(A401,'GL014'!A:A,'GL014'!A:A)</f>
        <v>7869D</v>
      </c>
    </row>
    <row r="402" spans="1:12" x14ac:dyDescent="0.25">
      <c r="A402" t="s">
        <v>402</v>
      </c>
      <c r="B402" t="s">
        <v>1558</v>
      </c>
      <c r="C402" t="s">
        <v>1557</v>
      </c>
      <c r="D402" s="43">
        <v>400000</v>
      </c>
      <c r="E402" s="43">
        <v>382654.68</v>
      </c>
      <c r="F402" s="43">
        <v>7102.37</v>
      </c>
      <c r="G402" s="43">
        <v>10242.950000000001</v>
      </c>
      <c r="H402" s="43">
        <v>-400000</v>
      </c>
      <c r="I402" s="43">
        <v>-382654.68</v>
      </c>
      <c r="J402" s="43">
        <v>-17345.32</v>
      </c>
      <c r="K402" t="str">
        <f>_xlfn.XLOOKUP(A402,Working!F:F,Working!F:F)</f>
        <v>7870D</v>
      </c>
      <c r="L402" t="str">
        <f>_xlfn.XLOOKUP(A402,'GL014'!A:A,'GL014'!A:A)</f>
        <v>7870D</v>
      </c>
    </row>
    <row r="403" spans="1:12" x14ac:dyDescent="0.25">
      <c r="A403" t="s">
        <v>406</v>
      </c>
      <c r="B403" t="s">
        <v>1556</v>
      </c>
      <c r="C403" t="s">
        <v>1555</v>
      </c>
      <c r="D403" s="43">
        <v>10258.18</v>
      </c>
      <c r="E403" s="43">
        <v>10258.18</v>
      </c>
      <c r="F403" s="43">
        <v>0</v>
      </c>
      <c r="G403" s="43">
        <v>0</v>
      </c>
      <c r="H403" s="43">
        <v>-10258.18</v>
      </c>
      <c r="I403" s="43">
        <v>-10258.18</v>
      </c>
      <c r="J403" s="43">
        <v>0</v>
      </c>
      <c r="K403" t="str">
        <f>_xlfn.XLOOKUP(A403,Working!F:F,Working!F:F)</f>
        <v>7871D</v>
      </c>
      <c r="L403" t="e">
        <f>_xlfn.XLOOKUP(A403,'GL014'!A:A,'GL014'!A:A)</f>
        <v>#N/A</v>
      </c>
    </row>
    <row r="404" spans="1:12" hidden="1" x14ac:dyDescent="0.25">
      <c r="A404" t="s">
        <v>1554</v>
      </c>
      <c r="B404" t="s">
        <v>1553</v>
      </c>
      <c r="C404" t="s">
        <v>1552</v>
      </c>
      <c r="D404" s="36">
        <v>56967.94</v>
      </c>
      <c r="E404" s="36">
        <v>56967.94</v>
      </c>
      <c r="F404">
        <v>0</v>
      </c>
      <c r="G404">
        <v>0</v>
      </c>
      <c r="H404" s="36">
        <v>-56967.94</v>
      </c>
      <c r="I404" s="36">
        <v>-56967.94</v>
      </c>
      <c r="J404">
        <v>0</v>
      </c>
      <c r="K404" t="e">
        <f>_xlfn.XLOOKUP(A404,Working!F:F,Working!F:F)</f>
        <v>#N/A</v>
      </c>
      <c r="L404" t="e">
        <f>_xlfn.XLOOKUP(A404,'GL014'!A:A,'GL014'!A:A)</f>
        <v>#N/A</v>
      </c>
    </row>
    <row r="405" spans="1:12" hidden="1" x14ac:dyDescent="0.25">
      <c r="A405" t="s">
        <v>1551</v>
      </c>
      <c r="B405" t="s">
        <v>1550</v>
      </c>
      <c r="C405" t="s">
        <v>1549</v>
      </c>
      <c r="D405" s="36">
        <v>134170.23999999999</v>
      </c>
      <c r="E405" s="36">
        <v>134170.23999999999</v>
      </c>
      <c r="F405">
        <v>0</v>
      </c>
      <c r="G405">
        <v>0</v>
      </c>
      <c r="H405" s="36">
        <v>-134170.23999999999</v>
      </c>
      <c r="I405" s="36">
        <v>-134170.23999999999</v>
      </c>
      <c r="J405">
        <v>0</v>
      </c>
      <c r="K405" t="e">
        <f>_xlfn.XLOOKUP(A405,Working!F:F,Working!F:F)</f>
        <v>#N/A</v>
      </c>
      <c r="L405" t="e">
        <f>_xlfn.XLOOKUP(A405,'GL014'!A:A,'GL014'!A:A)</f>
        <v>#N/A</v>
      </c>
    </row>
    <row r="406" spans="1:12" x14ac:dyDescent="0.25">
      <c r="A406" t="s">
        <v>409</v>
      </c>
      <c r="B406" t="s">
        <v>1548</v>
      </c>
      <c r="C406" t="s">
        <v>1547</v>
      </c>
      <c r="D406" s="43">
        <v>1081023</v>
      </c>
      <c r="E406" s="43">
        <v>892109.43</v>
      </c>
      <c r="F406" s="43">
        <v>79403.22</v>
      </c>
      <c r="G406" s="43">
        <v>109510.35</v>
      </c>
      <c r="H406" s="43">
        <v>-1081023</v>
      </c>
      <c r="I406" s="43">
        <v>-892109.43</v>
      </c>
      <c r="J406" s="43">
        <v>-188913.57</v>
      </c>
      <c r="K406" t="str">
        <f>_xlfn.XLOOKUP(A406,Working!F:F,Working!F:F)</f>
        <v>7874D</v>
      </c>
      <c r="L406" t="str">
        <f>_xlfn.XLOOKUP(A406,'GL014'!A:A,'GL014'!A:A)</f>
        <v>7874D</v>
      </c>
    </row>
    <row r="407" spans="1:12" hidden="1" x14ac:dyDescent="0.25">
      <c r="A407" t="s">
        <v>1546</v>
      </c>
      <c r="B407" t="s">
        <v>1545</v>
      </c>
      <c r="C407" t="s">
        <v>1544</v>
      </c>
      <c r="D407" s="36">
        <v>156823.57999999999</v>
      </c>
      <c r="E407" s="36">
        <v>156823.57999999999</v>
      </c>
      <c r="F407">
        <v>0</v>
      </c>
      <c r="G407">
        <v>0</v>
      </c>
      <c r="H407" s="36">
        <v>-156823.57999999999</v>
      </c>
      <c r="I407" s="36">
        <v>-156823.57999999999</v>
      </c>
      <c r="J407">
        <v>0</v>
      </c>
      <c r="K407" t="e">
        <f>_xlfn.XLOOKUP(A407,Working!F:F,Working!F:F)</f>
        <v>#N/A</v>
      </c>
      <c r="L407" t="e">
        <f>_xlfn.XLOOKUP(A407,'GL014'!A:A,'GL014'!A:A)</f>
        <v>#N/A</v>
      </c>
    </row>
    <row r="408" spans="1:12" x14ac:dyDescent="0.25">
      <c r="A408" t="s">
        <v>412</v>
      </c>
      <c r="B408" t="s">
        <v>1543</v>
      </c>
      <c r="C408" t="s">
        <v>1542</v>
      </c>
      <c r="D408" s="43">
        <v>132386.63</v>
      </c>
      <c r="E408" s="43">
        <v>132386.63</v>
      </c>
      <c r="F408" s="43">
        <v>0</v>
      </c>
      <c r="G408" s="43">
        <v>0</v>
      </c>
      <c r="H408" s="43">
        <v>-132386.63</v>
      </c>
      <c r="I408" s="43">
        <v>-132386.63</v>
      </c>
      <c r="J408" s="43">
        <v>0</v>
      </c>
      <c r="K408" t="str">
        <f>_xlfn.XLOOKUP(A408,Working!F:F,Working!F:F)</f>
        <v>7876D</v>
      </c>
      <c r="L408" t="e">
        <f>_xlfn.XLOOKUP(A408,'GL014'!A:A,'GL014'!A:A)</f>
        <v>#N/A</v>
      </c>
    </row>
    <row r="409" spans="1:12" hidden="1" x14ac:dyDescent="0.25">
      <c r="A409" t="s">
        <v>1541</v>
      </c>
      <c r="B409" t="s">
        <v>1540</v>
      </c>
      <c r="C409" t="s">
        <v>1539</v>
      </c>
      <c r="D409" s="36">
        <v>74525.3</v>
      </c>
      <c r="E409" s="36">
        <v>74525.3</v>
      </c>
      <c r="F409">
        <v>0</v>
      </c>
      <c r="G409">
        <v>0</v>
      </c>
      <c r="H409" s="36">
        <v>-74525.3</v>
      </c>
      <c r="I409" s="36">
        <v>-74525.3</v>
      </c>
      <c r="J409">
        <v>0</v>
      </c>
      <c r="K409" t="e">
        <f>_xlfn.XLOOKUP(A409,Working!F:F,Working!F:F)</f>
        <v>#N/A</v>
      </c>
      <c r="L409" t="e">
        <f>_xlfn.XLOOKUP(A409,'GL014'!A:A,'GL014'!A:A)</f>
        <v>#N/A</v>
      </c>
    </row>
    <row r="410" spans="1:12" x14ac:dyDescent="0.25">
      <c r="A410" t="s">
        <v>415</v>
      </c>
      <c r="B410" t="s">
        <v>1538</v>
      </c>
      <c r="C410" t="s">
        <v>1537</v>
      </c>
      <c r="D410" s="43">
        <v>733527.92</v>
      </c>
      <c r="E410" s="43">
        <v>185181.46</v>
      </c>
      <c r="F410" s="43">
        <v>1000</v>
      </c>
      <c r="G410" s="43">
        <v>547346.46</v>
      </c>
      <c r="H410" s="43">
        <v>-733527.92</v>
      </c>
      <c r="I410" s="43">
        <v>-185181.46</v>
      </c>
      <c r="J410" s="43">
        <v>-548346.46</v>
      </c>
      <c r="K410" t="str">
        <f>_xlfn.XLOOKUP(A410,Working!F:F,Working!F:F)</f>
        <v>7878D</v>
      </c>
      <c r="L410" t="str">
        <f>_xlfn.XLOOKUP(A410,'GL014'!A:A,'GL014'!A:A)</f>
        <v>7878D</v>
      </c>
    </row>
    <row r="411" spans="1:12" x14ac:dyDescent="0.25">
      <c r="A411" t="s">
        <v>418</v>
      </c>
      <c r="B411" t="s">
        <v>1536</v>
      </c>
      <c r="C411" t="s">
        <v>1535</v>
      </c>
      <c r="D411" s="43">
        <v>580300</v>
      </c>
      <c r="E411" s="43">
        <v>569679.56000000006</v>
      </c>
      <c r="F411" s="43">
        <v>2656.03</v>
      </c>
      <c r="G411" s="43">
        <v>7964.41</v>
      </c>
      <c r="H411" s="43">
        <v>-580300</v>
      </c>
      <c r="I411" s="43">
        <v>-569679.56000000006</v>
      </c>
      <c r="J411" s="43">
        <v>-10620.44</v>
      </c>
      <c r="K411" t="str">
        <f>_xlfn.XLOOKUP(A411,Working!F:F,Working!F:F)</f>
        <v>7881D</v>
      </c>
      <c r="L411" t="str">
        <f>_xlfn.XLOOKUP(A411,'GL014'!A:A,'GL014'!A:A)</f>
        <v>7881D</v>
      </c>
    </row>
    <row r="412" spans="1:12" x14ac:dyDescent="0.25">
      <c r="A412" t="s">
        <v>421</v>
      </c>
      <c r="B412" t="s">
        <v>1534</v>
      </c>
      <c r="C412" t="s">
        <v>1533</v>
      </c>
      <c r="D412" s="43">
        <v>1975000</v>
      </c>
      <c r="E412" s="43">
        <v>1242307.99</v>
      </c>
      <c r="F412" s="43">
        <v>580511.9</v>
      </c>
      <c r="G412" s="43">
        <v>152180.10999999999</v>
      </c>
      <c r="H412" s="43">
        <v>-1975000</v>
      </c>
      <c r="I412" s="43">
        <v>-1238245.45</v>
      </c>
      <c r="J412" s="43">
        <v>-736754.55</v>
      </c>
      <c r="K412" t="str">
        <f>_xlfn.XLOOKUP(A412,Working!F:F,Working!F:F)</f>
        <v>7882D</v>
      </c>
      <c r="L412" t="str">
        <f>_xlfn.XLOOKUP(A412,'GL014'!A:A,'GL014'!A:A)</f>
        <v>7882D</v>
      </c>
    </row>
    <row r="413" spans="1:12" hidden="1" x14ac:dyDescent="0.25">
      <c r="A413" t="s">
        <v>1532</v>
      </c>
      <c r="B413" t="s">
        <v>1531</v>
      </c>
      <c r="C413" t="s">
        <v>1530</v>
      </c>
      <c r="D413" s="36">
        <v>96062.37</v>
      </c>
      <c r="E413" s="36">
        <v>96062.37</v>
      </c>
      <c r="F413">
        <v>0</v>
      </c>
      <c r="G413">
        <v>0</v>
      </c>
      <c r="H413" s="36">
        <v>-96062.37</v>
      </c>
      <c r="I413" s="36">
        <v>-96062.37</v>
      </c>
      <c r="J413">
        <v>0</v>
      </c>
      <c r="K413" t="e">
        <f>_xlfn.XLOOKUP(A413,Working!F:F,Working!F:F)</f>
        <v>#N/A</v>
      </c>
      <c r="L413" t="e">
        <f>_xlfn.XLOOKUP(A413,'GL014'!A:A,'GL014'!A:A)</f>
        <v>#N/A</v>
      </c>
    </row>
    <row r="414" spans="1:12" hidden="1" x14ac:dyDescent="0.25">
      <c r="A414" t="s">
        <v>1529</v>
      </c>
      <c r="B414" t="s">
        <v>1528</v>
      </c>
      <c r="C414" t="s">
        <v>1527</v>
      </c>
      <c r="D414" s="36">
        <v>218978.56</v>
      </c>
      <c r="E414" s="36">
        <v>218978.56</v>
      </c>
      <c r="F414">
        <v>0</v>
      </c>
      <c r="G414">
        <v>0</v>
      </c>
      <c r="H414" s="36">
        <v>-218978.56</v>
      </c>
      <c r="I414" s="36">
        <v>-218978.56</v>
      </c>
      <c r="J414">
        <v>0</v>
      </c>
      <c r="K414" t="e">
        <f>_xlfn.XLOOKUP(A414,Working!F:F,Working!F:F)</f>
        <v>#N/A</v>
      </c>
      <c r="L414" t="e">
        <f>_xlfn.XLOOKUP(A414,'GL014'!A:A,'GL014'!A:A)</f>
        <v>#N/A</v>
      </c>
    </row>
    <row r="415" spans="1:12" x14ac:dyDescent="0.25">
      <c r="A415" t="s">
        <v>424</v>
      </c>
      <c r="B415" t="s">
        <v>1526</v>
      </c>
      <c r="C415" t="s">
        <v>1525</v>
      </c>
      <c r="D415" s="43">
        <v>542241.13</v>
      </c>
      <c r="E415" s="43">
        <v>542241.13</v>
      </c>
      <c r="F415" s="43">
        <v>0</v>
      </c>
      <c r="G415" s="43">
        <v>0</v>
      </c>
      <c r="H415" s="43">
        <v>-542241.13</v>
      </c>
      <c r="I415" s="43">
        <v>-542241.13</v>
      </c>
      <c r="J415" s="43">
        <v>0</v>
      </c>
      <c r="K415" t="str">
        <f>_xlfn.XLOOKUP(A415,Working!F:F,Working!F:F)</f>
        <v>7887D</v>
      </c>
      <c r="L415" t="str">
        <f>_xlfn.XLOOKUP(A415,'GL014'!A:A,'GL014'!A:A)</f>
        <v>7887D</v>
      </c>
    </row>
    <row r="416" spans="1:12" hidden="1" x14ac:dyDescent="0.25">
      <c r="A416" t="s">
        <v>1524</v>
      </c>
      <c r="B416" t="s">
        <v>1523</v>
      </c>
      <c r="C416" t="s">
        <v>1522</v>
      </c>
      <c r="D416" s="36">
        <v>71411.86</v>
      </c>
      <c r="E416" s="36">
        <v>71411.86</v>
      </c>
      <c r="F416">
        <v>0</v>
      </c>
      <c r="G416">
        <v>0</v>
      </c>
      <c r="H416" s="36">
        <v>-71411.86</v>
      </c>
      <c r="I416" s="36">
        <v>-71411.86</v>
      </c>
      <c r="J416">
        <v>0</v>
      </c>
      <c r="K416" t="e">
        <f>_xlfn.XLOOKUP(A416,Working!F:F,Working!F:F)</f>
        <v>#N/A</v>
      </c>
      <c r="L416" t="e">
        <f>_xlfn.XLOOKUP(A416,'GL014'!A:A,'GL014'!A:A)</f>
        <v>#N/A</v>
      </c>
    </row>
    <row r="417" spans="1:12" x14ac:dyDescent="0.25">
      <c r="A417" t="s">
        <v>427</v>
      </c>
      <c r="B417" t="s">
        <v>1521</v>
      </c>
      <c r="C417" t="s">
        <v>1520</v>
      </c>
      <c r="D417" s="43">
        <v>791000</v>
      </c>
      <c r="E417" s="43">
        <v>738609.75</v>
      </c>
      <c r="F417" s="43">
        <v>7542.39</v>
      </c>
      <c r="G417" s="43">
        <v>44847.86</v>
      </c>
      <c r="H417" s="43">
        <v>-791000</v>
      </c>
      <c r="I417" s="43">
        <v>-738609.75</v>
      </c>
      <c r="J417" s="43">
        <v>-52390.25</v>
      </c>
      <c r="K417" t="str">
        <f>_xlfn.XLOOKUP(A417,Working!F:F,Working!F:F)</f>
        <v>7890D</v>
      </c>
      <c r="L417" t="str">
        <f>_xlfn.XLOOKUP(A417,'GL014'!A:A,'GL014'!A:A)</f>
        <v>7890D</v>
      </c>
    </row>
    <row r="418" spans="1:12" hidden="1" x14ac:dyDescent="0.25">
      <c r="A418" t="s">
        <v>1519</v>
      </c>
      <c r="B418" t="s">
        <v>1518</v>
      </c>
      <c r="C418" t="s">
        <v>1517</v>
      </c>
      <c r="D418" s="36">
        <v>86027.03</v>
      </c>
      <c r="E418" s="36">
        <v>86027.03</v>
      </c>
      <c r="F418">
        <v>0</v>
      </c>
      <c r="G418">
        <v>0</v>
      </c>
      <c r="H418" s="36">
        <v>-86027.03</v>
      </c>
      <c r="I418" s="36">
        <v>-86027.03</v>
      </c>
      <c r="J418">
        <v>0</v>
      </c>
      <c r="K418" t="e">
        <f>_xlfn.XLOOKUP(A418,Working!F:F,Working!F:F)</f>
        <v>#N/A</v>
      </c>
      <c r="L418" t="e">
        <f>_xlfn.XLOOKUP(A418,'GL014'!A:A,'GL014'!A:A)</f>
        <v>#N/A</v>
      </c>
    </row>
    <row r="419" spans="1:12" hidden="1" x14ac:dyDescent="0.25">
      <c r="A419" t="s">
        <v>1516</v>
      </c>
      <c r="B419" t="s">
        <v>1515</v>
      </c>
      <c r="C419" t="s">
        <v>1514</v>
      </c>
      <c r="D419" s="36">
        <v>359863.18</v>
      </c>
      <c r="E419" s="36">
        <v>359863.18</v>
      </c>
      <c r="F419">
        <v>0</v>
      </c>
      <c r="G419">
        <v>0</v>
      </c>
      <c r="H419" s="36">
        <v>-359863.18</v>
      </c>
      <c r="I419" s="36">
        <v>-359863.18</v>
      </c>
      <c r="J419">
        <v>0</v>
      </c>
      <c r="K419" t="e">
        <f>_xlfn.XLOOKUP(A419,Working!F:F,Working!F:F)</f>
        <v>#N/A</v>
      </c>
      <c r="L419" t="e">
        <f>_xlfn.XLOOKUP(A419,'GL014'!A:A,'GL014'!A:A)</f>
        <v>#N/A</v>
      </c>
    </row>
    <row r="420" spans="1:12" hidden="1" x14ac:dyDescent="0.25">
      <c r="A420" t="s">
        <v>1513</v>
      </c>
      <c r="B420" t="s">
        <v>1512</v>
      </c>
      <c r="C420" t="s">
        <v>1511</v>
      </c>
      <c r="D420" s="36">
        <v>82047.509999999995</v>
      </c>
      <c r="E420" s="36">
        <v>82047.509999999995</v>
      </c>
      <c r="F420">
        <v>0</v>
      </c>
      <c r="G420">
        <v>0</v>
      </c>
      <c r="H420" s="36">
        <v>-82047.509999999995</v>
      </c>
      <c r="I420" s="36">
        <v>-82047.509999999995</v>
      </c>
      <c r="J420">
        <v>0</v>
      </c>
      <c r="K420" t="e">
        <f>_xlfn.XLOOKUP(A420,Working!F:F,Working!F:F)</f>
        <v>#N/A</v>
      </c>
      <c r="L420" t="e">
        <f>_xlfn.XLOOKUP(A420,'GL014'!A:A,'GL014'!A:A)</f>
        <v>#N/A</v>
      </c>
    </row>
    <row r="421" spans="1:12" hidden="1" x14ac:dyDescent="0.25">
      <c r="A421" t="s">
        <v>1510</v>
      </c>
      <c r="B421" t="s">
        <v>1509</v>
      </c>
      <c r="C421" t="s">
        <v>1508</v>
      </c>
      <c r="D421" s="36">
        <v>232977.29</v>
      </c>
      <c r="E421" s="36">
        <v>232977.29</v>
      </c>
      <c r="F421">
        <v>0</v>
      </c>
      <c r="G421">
        <v>0</v>
      </c>
      <c r="H421" s="36">
        <v>-232977.29</v>
      </c>
      <c r="I421" s="36">
        <v>-232977.29</v>
      </c>
      <c r="J421">
        <v>0</v>
      </c>
      <c r="K421" t="e">
        <f>_xlfn.XLOOKUP(A421,Working!F:F,Working!F:F)</f>
        <v>#N/A</v>
      </c>
      <c r="L421" t="e">
        <f>_xlfn.XLOOKUP(A421,'GL014'!A:A,'GL014'!A:A)</f>
        <v>#N/A</v>
      </c>
    </row>
    <row r="422" spans="1:12" x14ac:dyDescent="0.25">
      <c r="A422" t="s">
        <v>439</v>
      </c>
      <c r="B422" t="s">
        <v>1507</v>
      </c>
      <c r="C422" t="s">
        <v>1506</v>
      </c>
      <c r="D422" s="43">
        <v>2370100.6</v>
      </c>
      <c r="E422" s="43">
        <v>108744.17</v>
      </c>
      <c r="F422" s="43">
        <v>37921.89</v>
      </c>
      <c r="G422" s="43">
        <v>2223434.54</v>
      </c>
      <c r="H422" s="43">
        <v>-2370100.6</v>
      </c>
      <c r="I422" s="43">
        <v>-108744.17</v>
      </c>
      <c r="J422" s="43">
        <v>-2261356.4300000002</v>
      </c>
      <c r="K422" t="str">
        <f>_xlfn.XLOOKUP(A422,Working!F:F,Working!F:F)</f>
        <v>7898D</v>
      </c>
      <c r="L422" t="str">
        <f>_xlfn.XLOOKUP(A422,'GL014'!A:A,'GL014'!A:A)</f>
        <v>7898D</v>
      </c>
    </row>
    <row r="423" spans="1:12" x14ac:dyDescent="0.25">
      <c r="A423" t="s">
        <v>442</v>
      </c>
      <c r="B423" t="s">
        <v>1505</v>
      </c>
      <c r="C423" t="s">
        <v>1504</v>
      </c>
      <c r="D423" s="43">
        <v>465000</v>
      </c>
      <c r="E423" s="43">
        <v>382280.24</v>
      </c>
      <c r="F423" s="43">
        <v>10358.09</v>
      </c>
      <c r="G423" s="43">
        <v>72361.67</v>
      </c>
      <c r="H423" s="43">
        <v>-465000</v>
      </c>
      <c r="I423" s="43">
        <v>-382280.24</v>
      </c>
      <c r="J423" s="43">
        <v>-82719.759999999995</v>
      </c>
      <c r="K423" t="str">
        <f>_xlfn.XLOOKUP(A423,Working!F:F,Working!F:F)</f>
        <v>7899D</v>
      </c>
      <c r="L423" t="str">
        <f>_xlfn.XLOOKUP(A423,'GL014'!A:A,'GL014'!A:A)</f>
        <v>7899D</v>
      </c>
    </row>
    <row r="424" spans="1:12" x14ac:dyDescent="0.25">
      <c r="A424" t="s">
        <v>445</v>
      </c>
      <c r="B424" t="s">
        <v>1503</v>
      </c>
      <c r="C424" t="s">
        <v>1502</v>
      </c>
      <c r="D424" s="43">
        <v>150000</v>
      </c>
      <c r="E424" s="43">
        <v>139223.26999999999</v>
      </c>
      <c r="F424" s="43">
        <v>4277.47</v>
      </c>
      <c r="G424" s="43">
        <v>6499.26</v>
      </c>
      <c r="H424" s="43">
        <v>-150000</v>
      </c>
      <c r="I424" s="43">
        <v>-139223.26999999999</v>
      </c>
      <c r="J424" s="43">
        <v>-10776.73</v>
      </c>
      <c r="K424" t="str">
        <f>_xlfn.XLOOKUP(A424,Working!F:F,Working!F:F)</f>
        <v>7900D</v>
      </c>
      <c r="L424" t="str">
        <f>_xlfn.XLOOKUP(A424,'GL014'!A:A,'GL014'!A:A)</f>
        <v>7900D</v>
      </c>
    </row>
    <row r="425" spans="1:12" hidden="1" x14ac:dyDescent="0.25">
      <c r="A425" t="s">
        <v>1501</v>
      </c>
      <c r="B425" t="s">
        <v>1500</v>
      </c>
      <c r="C425" t="s">
        <v>1499</v>
      </c>
      <c r="D425" s="36">
        <v>1386.93</v>
      </c>
      <c r="E425" s="36">
        <v>1386.93</v>
      </c>
      <c r="F425">
        <v>0</v>
      </c>
      <c r="G425">
        <v>0</v>
      </c>
      <c r="H425" s="36">
        <v>-1386.93</v>
      </c>
      <c r="I425" s="36">
        <v>-1386.93</v>
      </c>
      <c r="J425">
        <v>0</v>
      </c>
      <c r="K425" t="e">
        <f>_xlfn.XLOOKUP(A425,Working!F:F,Working!F:F)</f>
        <v>#N/A</v>
      </c>
      <c r="L425" t="e">
        <f>_xlfn.XLOOKUP(A425,'GL014'!A:A,'GL014'!A:A)</f>
        <v>#N/A</v>
      </c>
    </row>
    <row r="426" spans="1:12" x14ac:dyDescent="0.25">
      <c r="A426" t="s">
        <v>448</v>
      </c>
      <c r="B426" t="s">
        <v>1498</v>
      </c>
      <c r="C426" t="s">
        <v>1497</v>
      </c>
      <c r="D426" s="43">
        <v>800000</v>
      </c>
      <c r="E426" s="43">
        <v>664525.13</v>
      </c>
      <c r="F426" s="43">
        <v>0</v>
      </c>
      <c r="G426" s="43">
        <v>135474.87</v>
      </c>
      <c r="H426" s="43">
        <v>-800000</v>
      </c>
      <c r="I426" s="43">
        <v>-664525.13</v>
      </c>
      <c r="J426" s="43">
        <v>-135474.87</v>
      </c>
      <c r="K426" t="str">
        <f>_xlfn.XLOOKUP(A426,Working!F:F,Working!F:F)</f>
        <v>7904D</v>
      </c>
      <c r="L426" t="str">
        <f>_xlfn.XLOOKUP(A426,'GL014'!A:A,'GL014'!A:A)</f>
        <v>7904D</v>
      </c>
    </row>
    <row r="427" spans="1:12" x14ac:dyDescent="0.25">
      <c r="A427" t="s">
        <v>451</v>
      </c>
      <c r="B427" t="s">
        <v>1496</v>
      </c>
      <c r="C427" t="s">
        <v>1495</v>
      </c>
      <c r="D427" s="43">
        <v>350000</v>
      </c>
      <c r="E427" s="43">
        <v>344036.92</v>
      </c>
      <c r="F427" s="43">
        <v>0</v>
      </c>
      <c r="G427" s="43">
        <v>5963.08</v>
      </c>
      <c r="H427" s="43">
        <v>-350000</v>
      </c>
      <c r="I427" s="43">
        <v>-344036.92</v>
      </c>
      <c r="J427" s="43">
        <v>-5963.08</v>
      </c>
      <c r="K427" t="str">
        <f>_xlfn.XLOOKUP(A427,Working!F:F,Working!F:F)</f>
        <v>7905D</v>
      </c>
      <c r="L427" t="str">
        <f>_xlfn.XLOOKUP(A427,'GL014'!A:A,'GL014'!A:A)</f>
        <v>7905D</v>
      </c>
    </row>
    <row r="428" spans="1:12" hidden="1" x14ac:dyDescent="0.25">
      <c r="A428" t="s">
        <v>1494</v>
      </c>
      <c r="B428" t="s">
        <v>1493</v>
      </c>
      <c r="C428" t="s">
        <v>1492</v>
      </c>
      <c r="D428" s="36">
        <v>230393.45</v>
      </c>
      <c r="E428" s="36">
        <v>230393.45</v>
      </c>
      <c r="F428">
        <v>0</v>
      </c>
      <c r="G428">
        <v>0</v>
      </c>
      <c r="H428" s="36">
        <v>-230393.45</v>
      </c>
      <c r="I428" s="36">
        <v>-230393.45</v>
      </c>
      <c r="J428">
        <v>0</v>
      </c>
      <c r="K428" t="e">
        <f>_xlfn.XLOOKUP(A428,Working!F:F,Working!F:F)</f>
        <v>#N/A</v>
      </c>
      <c r="L428" t="e">
        <f>_xlfn.XLOOKUP(A428,'GL014'!A:A,'GL014'!A:A)</f>
        <v>#N/A</v>
      </c>
    </row>
    <row r="429" spans="1:12" hidden="1" x14ac:dyDescent="0.25">
      <c r="A429" t="s">
        <v>1491</v>
      </c>
      <c r="B429" t="s">
        <v>1490</v>
      </c>
      <c r="C429" t="s">
        <v>1489</v>
      </c>
      <c r="D429" s="36">
        <v>167052.4</v>
      </c>
      <c r="E429" s="36">
        <v>167052.4</v>
      </c>
      <c r="F429">
        <v>0</v>
      </c>
      <c r="G429">
        <v>0</v>
      </c>
      <c r="H429" s="36">
        <v>-167052.4</v>
      </c>
      <c r="I429" s="36">
        <v>-167052.4</v>
      </c>
      <c r="J429">
        <v>0</v>
      </c>
      <c r="K429" t="e">
        <f>_xlfn.XLOOKUP(A429,Working!F:F,Working!F:F)</f>
        <v>#N/A</v>
      </c>
      <c r="L429" t="e">
        <f>_xlfn.XLOOKUP(A429,'GL014'!A:A,'GL014'!A:A)</f>
        <v>#N/A</v>
      </c>
    </row>
    <row r="430" spans="1:12" x14ac:dyDescent="0.25">
      <c r="A430" t="s">
        <v>469</v>
      </c>
      <c r="B430" t="s">
        <v>1488</v>
      </c>
      <c r="C430" t="s">
        <v>1487</v>
      </c>
      <c r="D430" s="43">
        <v>2000000</v>
      </c>
      <c r="E430" s="43">
        <v>1934450.34</v>
      </c>
      <c r="F430" s="43">
        <v>0</v>
      </c>
      <c r="G430" s="43">
        <v>65549.66</v>
      </c>
      <c r="H430" s="43">
        <v>-2000000</v>
      </c>
      <c r="I430" s="43">
        <v>-1934450.34</v>
      </c>
      <c r="J430" s="43">
        <v>-65549.66</v>
      </c>
      <c r="K430" t="str">
        <f>_xlfn.XLOOKUP(A430,Working!F:F,Working!F:F)</f>
        <v>7914D</v>
      </c>
      <c r="L430" t="str">
        <f>_xlfn.XLOOKUP(A430,'GL014'!A:A,'GL014'!A:A)</f>
        <v>7914D</v>
      </c>
    </row>
    <row r="431" spans="1:12" hidden="1" x14ac:dyDescent="0.25">
      <c r="A431" t="s">
        <v>1486</v>
      </c>
      <c r="B431" t="s">
        <v>1485</v>
      </c>
      <c r="C431" t="s">
        <v>1484</v>
      </c>
      <c r="D431" s="36">
        <v>2030347.1</v>
      </c>
      <c r="E431" s="36">
        <v>2030347.1</v>
      </c>
      <c r="F431">
        <v>0</v>
      </c>
      <c r="G431">
        <v>0</v>
      </c>
      <c r="H431" s="36">
        <v>-2030347.1</v>
      </c>
      <c r="I431" s="36">
        <v>-2030347.1</v>
      </c>
      <c r="J431">
        <v>0</v>
      </c>
      <c r="K431" t="e">
        <f>_xlfn.XLOOKUP(A431,Working!F:F,Working!F:F)</f>
        <v>#N/A</v>
      </c>
      <c r="L431" t="e">
        <f>_xlfn.XLOOKUP(A431,'GL014'!A:A,'GL014'!A:A)</f>
        <v>#N/A</v>
      </c>
    </row>
    <row r="432" spans="1:12" x14ac:dyDescent="0.25">
      <c r="A432" t="s">
        <v>472</v>
      </c>
      <c r="B432" t="s">
        <v>1483</v>
      </c>
      <c r="C432" t="s">
        <v>1482</v>
      </c>
      <c r="D432" s="43">
        <v>29000000</v>
      </c>
      <c r="E432" s="43">
        <v>19154588.039999999</v>
      </c>
      <c r="F432" s="43">
        <v>7980150.3200000003</v>
      </c>
      <c r="G432" s="43">
        <v>1865261.64</v>
      </c>
      <c r="H432" s="43">
        <v>-29000000</v>
      </c>
      <c r="I432" s="43">
        <v>-19151747.34</v>
      </c>
      <c r="J432" s="43">
        <v>-9848252.6600000001</v>
      </c>
      <c r="K432" t="str">
        <f>_xlfn.XLOOKUP(A432,Working!F:F,Working!F:F)</f>
        <v>7916D</v>
      </c>
      <c r="L432" t="str">
        <f>_xlfn.XLOOKUP(A432,'GL014'!A:A,'GL014'!A:A)</f>
        <v>7916D</v>
      </c>
    </row>
    <row r="433" spans="1:12" x14ac:dyDescent="0.25">
      <c r="A433" t="s">
        <v>475</v>
      </c>
      <c r="B433" t="s">
        <v>1481</v>
      </c>
      <c r="C433" t="s">
        <v>1480</v>
      </c>
      <c r="D433" s="43">
        <v>1650000</v>
      </c>
      <c r="E433" s="43">
        <v>1470419.45</v>
      </c>
      <c r="F433" s="43">
        <v>0</v>
      </c>
      <c r="G433" s="43">
        <v>179580.55</v>
      </c>
      <c r="H433" s="43">
        <v>-1650000</v>
      </c>
      <c r="I433" s="43">
        <v>-1470419.45</v>
      </c>
      <c r="J433" s="43">
        <v>-179580.55</v>
      </c>
      <c r="K433" t="str">
        <f>_xlfn.XLOOKUP(A433,Working!F:F,Working!F:F)</f>
        <v>7917D</v>
      </c>
      <c r="L433" t="str">
        <f>_xlfn.XLOOKUP(A433,'GL014'!A:A,'GL014'!A:A)</f>
        <v>7917D</v>
      </c>
    </row>
    <row r="434" spans="1:12" x14ac:dyDescent="0.25">
      <c r="A434" t="s">
        <v>478</v>
      </c>
      <c r="B434" t="s">
        <v>1479</v>
      </c>
      <c r="C434" t="s">
        <v>1478</v>
      </c>
      <c r="D434" s="43">
        <v>785000</v>
      </c>
      <c r="E434" s="43">
        <v>483791.54</v>
      </c>
      <c r="F434" s="43">
        <v>250514.34</v>
      </c>
      <c r="G434" s="43">
        <v>50694.12</v>
      </c>
      <c r="H434" s="43">
        <v>-785000</v>
      </c>
      <c r="I434" s="43">
        <v>-483791.54</v>
      </c>
      <c r="J434" s="43">
        <v>-301208.46000000002</v>
      </c>
      <c r="K434" t="str">
        <f>_xlfn.XLOOKUP(A434,Working!F:F,Working!F:F)</f>
        <v>7918D</v>
      </c>
      <c r="L434" t="str">
        <f>_xlfn.XLOOKUP(A434,'GL014'!A:A,'GL014'!A:A)</f>
        <v>7918D</v>
      </c>
    </row>
    <row r="435" spans="1:12" x14ac:dyDescent="0.25">
      <c r="A435" t="s">
        <v>481</v>
      </c>
      <c r="B435" t="s">
        <v>1477</v>
      </c>
      <c r="C435" t="s">
        <v>1476</v>
      </c>
      <c r="D435" s="43">
        <v>100000</v>
      </c>
      <c r="E435" s="43">
        <v>1823.06</v>
      </c>
      <c r="F435" s="43">
        <v>0</v>
      </c>
      <c r="G435" s="43">
        <v>98176.94</v>
      </c>
      <c r="H435" s="43">
        <v>-100000</v>
      </c>
      <c r="I435" s="43">
        <v>-1823.06</v>
      </c>
      <c r="J435" s="43">
        <v>-98176.94</v>
      </c>
      <c r="K435" t="str">
        <f>_xlfn.XLOOKUP(A435,Working!F:F,Working!F:F)</f>
        <v>7919D</v>
      </c>
      <c r="L435" t="str">
        <f>_xlfn.XLOOKUP(A435,'GL014'!A:A,'GL014'!A:A)</f>
        <v>7919D</v>
      </c>
    </row>
    <row r="436" spans="1:12" x14ac:dyDescent="0.25">
      <c r="A436" t="s">
        <v>490</v>
      </c>
      <c r="B436" t="s">
        <v>1475</v>
      </c>
      <c r="C436" t="s">
        <v>1474</v>
      </c>
      <c r="D436" s="43">
        <v>4700000</v>
      </c>
      <c r="E436" s="43">
        <v>2581598.48</v>
      </c>
      <c r="F436" s="43">
        <v>0</v>
      </c>
      <c r="G436" s="43">
        <v>2118401.52</v>
      </c>
      <c r="H436" s="43">
        <v>-4700000</v>
      </c>
      <c r="I436" s="43">
        <v>-2581598.48</v>
      </c>
      <c r="J436" s="43">
        <v>-2118401.52</v>
      </c>
      <c r="K436" t="str">
        <f>_xlfn.XLOOKUP(A436,Working!F:F,Working!F:F)</f>
        <v>7922D</v>
      </c>
      <c r="L436" t="str">
        <f>_xlfn.XLOOKUP(A436,'GL014'!A:A,'GL014'!A:A)</f>
        <v>7922D</v>
      </c>
    </row>
    <row r="437" spans="1:12" hidden="1" x14ac:dyDescent="0.25">
      <c r="A437" t="s">
        <v>1473</v>
      </c>
      <c r="B437" t="s">
        <v>1472</v>
      </c>
      <c r="C437" t="s">
        <v>1471</v>
      </c>
      <c r="D437" s="36">
        <v>69186.39</v>
      </c>
      <c r="E437" s="36">
        <v>69186.39</v>
      </c>
      <c r="F437">
        <v>0</v>
      </c>
      <c r="G437">
        <v>0</v>
      </c>
      <c r="H437" s="36">
        <v>-69186.39</v>
      </c>
      <c r="I437" s="36">
        <v>-69186.39</v>
      </c>
      <c r="J437">
        <v>0</v>
      </c>
      <c r="K437" t="e">
        <f>_xlfn.XLOOKUP(A437,Working!F:F,Working!F:F)</f>
        <v>#N/A</v>
      </c>
      <c r="L437" t="e">
        <f>_xlfn.XLOOKUP(A437,'GL014'!A:A,'GL014'!A:A)</f>
        <v>#N/A</v>
      </c>
    </row>
    <row r="438" spans="1:12" hidden="1" x14ac:dyDescent="0.25">
      <c r="A438" t="s">
        <v>1470</v>
      </c>
      <c r="B438" t="s">
        <v>1469</v>
      </c>
      <c r="C438" t="s">
        <v>1468</v>
      </c>
      <c r="D438" s="36">
        <v>209232.79</v>
      </c>
      <c r="E438" s="36">
        <v>209232.79</v>
      </c>
      <c r="F438">
        <v>0</v>
      </c>
      <c r="G438">
        <v>0</v>
      </c>
      <c r="H438" s="36">
        <v>-209232.79</v>
      </c>
      <c r="I438" s="36">
        <v>-209232.79</v>
      </c>
      <c r="J438">
        <v>0</v>
      </c>
      <c r="K438" t="e">
        <f>_xlfn.XLOOKUP(A438,Working!F:F,Working!F:F)</f>
        <v>#N/A</v>
      </c>
      <c r="L438" t="e">
        <f>_xlfn.XLOOKUP(A438,'GL014'!A:A,'GL014'!A:A)</f>
        <v>#N/A</v>
      </c>
    </row>
    <row r="439" spans="1:12" x14ac:dyDescent="0.25">
      <c r="A439" t="s">
        <v>493</v>
      </c>
      <c r="B439" t="s">
        <v>1467</v>
      </c>
      <c r="C439" t="s">
        <v>1466</v>
      </c>
      <c r="D439" s="43">
        <v>20222366</v>
      </c>
      <c r="E439" s="43">
        <v>139575.66</v>
      </c>
      <c r="F439" s="43">
        <v>658008.93999999994</v>
      </c>
      <c r="G439" s="43">
        <v>19424781.399999999</v>
      </c>
      <c r="H439" s="43">
        <v>-20222366</v>
      </c>
      <c r="I439" s="43">
        <v>-93649.12</v>
      </c>
      <c r="J439" s="43">
        <v>-20128716.879999999</v>
      </c>
      <c r="K439" t="str">
        <f>_xlfn.XLOOKUP(A439,Working!F:F,Working!F:F)</f>
        <v>7925D</v>
      </c>
      <c r="L439" t="str">
        <f>_xlfn.XLOOKUP(A439,'GL014'!A:A,'GL014'!A:A)</f>
        <v>7925D</v>
      </c>
    </row>
    <row r="440" spans="1:12" x14ac:dyDescent="0.25">
      <c r="A440" t="s">
        <v>496</v>
      </c>
      <c r="B440" t="s">
        <v>1465</v>
      </c>
      <c r="C440" t="s">
        <v>1464</v>
      </c>
      <c r="D440" s="43">
        <v>3775056.94</v>
      </c>
      <c r="E440" s="43">
        <v>3479751.12</v>
      </c>
      <c r="F440" s="43">
        <v>8148.9</v>
      </c>
      <c r="G440" s="43">
        <v>287156.92</v>
      </c>
      <c r="H440" s="43">
        <v>-3775056.94</v>
      </c>
      <c r="I440" s="43">
        <v>-3479751.12</v>
      </c>
      <c r="J440" s="43">
        <v>-295305.82</v>
      </c>
      <c r="K440" t="str">
        <f>_xlfn.XLOOKUP(A440,Working!F:F,Working!F:F)</f>
        <v>7926D</v>
      </c>
      <c r="L440" t="str">
        <f>_xlfn.XLOOKUP(A440,'GL014'!A:A,'GL014'!A:A)</f>
        <v>7926D</v>
      </c>
    </row>
    <row r="441" spans="1:12" x14ac:dyDescent="0.25">
      <c r="A441" t="s">
        <v>499</v>
      </c>
      <c r="B441" t="s">
        <v>1463</v>
      </c>
      <c r="C441" t="s">
        <v>1462</v>
      </c>
      <c r="D441" s="43">
        <v>3425056.94</v>
      </c>
      <c r="E441" s="43">
        <v>3320183.84</v>
      </c>
      <c r="F441" s="43">
        <v>0</v>
      </c>
      <c r="G441" s="43">
        <v>104873.1</v>
      </c>
      <c r="H441" s="43">
        <v>-3425056.94</v>
      </c>
      <c r="I441" s="43">
        <v>-3320183.84</v>
      </c>
      <c r="J441" s="43">
        <v>-104873.1</v>
      </c>
      <c r="K441" t="str">
        <f>_xlfn.XLOOKUP(A441,Working!F:F,Working!F:F)</f>
        <v>7927D</v>
      </c>
      <c r="L441" t="str">
        <f>_xlfn.XLOOKUP(A441,'GL014'!A:A,'GL014'!A:A)</f>
        <v>7927D</v>
      </c>
    </row>
    <row r="442" spans="1:12" x14ac:dyDescent="0.25">
      <c r="A442" t="s">
        <v>503</v>
      </c>
      <c r="B442" t="s">
        <v>1461</v>
      </c>
      <c r="C442" t="s">
        <v>1460</v>
      </c>
      <c r="D442" s="43">
        <v>349653.27</v>
      </c>
      <c r="E442" s="43">
        <v>14283.31</v>
      </c>
      <c r="F442" s="43">
        <v>15695.57</v>
      </c>
      <c r="G442" s="43">
        <v>319674.39</v>
      </c>
      <c r="H442" s="43">
        <v>-349653.27</v>
      </c>
      <c r="I442" s="43">
        <v>-14283.31</v>
      </c>
      <c r="J442" s="43">
        <v>-335369.96000000002</v>
      </c>
      <c r="K442" t="str">
        <f>_xlfn.XLOOKUP(A442,Working!F:F,Working!F:F)</f>
        <v>7928D</v>
      </c>
      <c r="L442" t="str">
        <f>_xlfn.XLOOKUP(A442,'GL014'!A:A,'GL014'!A:A)</f>
        <v>7928D</v>
      </c>
    </row>
    <row r="443" spans="1:12" x14ac:dyDescent="0.25">
      <c r="A443" t="s">
        <v>506</v>
      </c>
      <c r="B443" t="s">
        <v>1459</v>
      </c>
      <c r="C443" t="s">
        <v>1458</v>
      </c>
      <c r="D443" s="43">
        <v>369653.27</v>
      </c>
      <c r="E443" s="43">
        <v>30161.24</v>
      </c>
      <c r="F443" s="43">
        <v>14062.01</v>
      </c>
      <c r="G443" s="43">
        <v>325430.02</v>
      </c>
      <c r="H443" s="43">
        <v>-369653.27</v>
      </c>
      <c r="I443" s="43">
        <v>-30161.24</v>
      </c>
      <c r="J443" s="43">
        <v>-339492.03</v>
      </c>
      <c r="K443" t="str">
        <f>_xlfn.XLOOKUP(A443,Working!F:F,Working!F:F)</f>
        <v>7929D</v>
      </c>
      <c r="L443" t="str">
        <f>_xlfn.XLOOKUP(A443,'GL014'!A:A,'GL014'!A:A)</f>
        <v>7929D</v>
      </c>
    </row>
    <row r="444" spans="1:12" x14ac:dyDescent="0.25">
      <c r="A444" t="s">
        <v>512</v>
      </c>
      <c r="B444" t="s">
        <v>1457</v>
      </c>
      <c r="C444" t="s">
        <v>1456</v>
      </c>
      <c r="D444" s="43">
        <v>300000</v>
      </c>
      <c r="E444" s="43">
        <v>66436.36</v>
      </c>
      <c r="F444" s="43">
        <v>222491.41</v>
      </c>
      <c r="G444" s="43">
        <v>11072.23</v>
      </c>
      <c r="H444" s="43">
        <v>-300000</v>
      </c>
      <c r="I444" s="43">
        <v>-62159.13</v>
      </c>
      <c r="J444" s="43">
        <v>-237840.87</v>
      </c>
      <c r="K444" t="str">
        <f>_xlfn.XLOOKUP(A444,Working!F:F,Working!F:F)</f>
        <v>7931D</v>
      </c>
      <c r="L444" t="str">
        <f>_xlfn.XLOOKUP(A444,'GL014'!A:A,'GL014'!A:A)</f>
        <v>7931D</v>
      </c>
    </row>
    <row r="445" spans="1:12" x14ac:dyDescent="0.25">
      <c r="A445" t="s">
        <v>516</v>
      </c>
      <c r="B445" t="s">
        <v>1455</v>
      </c>
      <c r="C445" t="s">
        <v>1454</v>
      </c>
      <c r="D445" s="43">
        <v>126492.17</v>
      </c>
      <c r="E445" s="43">
        <v>126492.17</v>
      </c>
      <c r="F445" s="43">
        <v>0</v>
      </c>
      <c r="G445" s="43">
        <v>0</v>
      </c>
      <c r="H445" s="43">
        <v>-126492.17</v>
      </c>
      <c r="I445" s="43">
        <v>-126492.17</v>
      </c>
      <c r="J445" s="43">
        <v>0</v>
      </c>
      <c r="K445" t="str">
        <f>_xlfn.XLOOKUP(A445,Working!F:F,Working!F:F)</f>
        <v>7932D</v>
      </c>
      <c r="L445" t="e">
        <f>_xlfn.XLOOKUP(A445,'GL014'!A:A,'GL014'!A:A)</f>
        <v>#N/A</v>
      </c>
    </row>
    <row r="446" spans="1:12" hidden="1" x14ac:dyDescent="0.25">
      <c r="A446" t="s">
        <v>1453</v>
      </c>
      <c r="B446" t="s">
        <v>1452</v>
      </c>
      <c r="C446" t="s">
        <v>1451</v>
      </c>
      <c r="D446" s="36">
        <v>427806.79</v>
      </c>
      <c r="E446" s="36">
        <v>427806.79</v>
      </c>
      <c r="F446">
        <v>0</v>
      </c>
      <c r="G446">
        <v>0</v>
      </c>
      <c r="H446" s="36">
        <v>-427806.79</v>
      </c>
      <c r="I446" s="36">
        <v>-427806.79</v>
      </c>
      <c r="J446">
        <v>0</v>
      </c>
      <c r="K446" t="e">
        <f>_xlfn.XLOOKUP(A446,Working!F:F,Working!F:F)</f>
        <v>#N/A</v>
      </c>
      <c r="L446" t="e">
        <f>_xlfn.XLOOKUP(A446,'GL014'!A:A,'GL014'!A:A)</f>
        <v>#N/A</v>
      </c>
    </row>
    <row r="447" spans="1:12" hidden="1" x14ac:dyDescent="0.25">
      <c r="A447" t="s">
        <v>1450</v>
      </c>
      <c r="B447" t="s">
        <v>1449</v>
      </c>
      <c r="C447" t="s">
        <v>1448</v>
      </c>
      <c r="D447" s="36">
        <v>8452.56</v>
      </c>
      <c r="E447" s="36">
        <v>8452.56</v>
      </c>
      <c r="F447">
        <v>0</v>
      </c>
      <c r="G447">
        <v>0</v>
      </c>
      <c r="H447" s="36">
        <v>-8452.56</v>
      </c>
      <c r="I447" s="36">
        <v>-8452.56</v>
      </c>
      <c r="J447">
        <v>0</v>
      </c>
      <c r="K447" t="e">
        <f>_xlfn.XLOOKUP(A447,Working!F:F,Working!F:F)</f>
        <v>#N/A</v>
      </c>
      <c r="L447" t="e">
        <f>_xlfn.XLOOKUP(A447,'GL014'!A:A,'GL014'!A:A)</f>
        <v>#N/A</v>
      </c>
    </row>
    <row r="448" spans="1:12" x14ac:dyDescent="0.25">
      <c r="A448" t="s">
        <v>519</v>
      </c>
      <c r="B448" t="s">
        <v>1447</v>
      </c>
      <c r="C448" t="s">
        <v>1446</v>
      </c>
      <c r="D448" s="43">
        <v>575000</v>
      </c>
      <c r="E448" s="43">
        <v>132444.47</v>
      </c>
      <c r="F448" s="43">
        <v>296711.77</v>
      </c>
      <c r="G448" s="43">
        <v>145843.76</v>
      </c>
      <c r="H448" s="43">
        <v>-575000</v>
      </c>
      <c r="I448" s="43">
        <v>-129584.23</v>
      </c>
      <c r="J448" s="43">
        <v>-445415.77</v>
      </c>
      <c r="K448" t="str">
        <f>_xlfn.XLOOKUP(A448,Working!F:F,Working!F:F)</f>
        <v>7937D</v>
      </c>
      <c r="L448" t="str">
        <f>_xlfn.XLOOKUP(A448,'GL014'!A:A,'GL014'!A:A)</f>
        <v>7937D</v>
      </c>
    </row>
    <row r="449" spans="1:12" x14ac:dyDescent="0.25">
      <c r="A449" t="s">
        <v>522</v>
      </c>
      <c r="B449" t="s">
        <v>1445</v>
      </c>
      <c r="C449" t="s">
        <v>1444</v>
      </c>
      <c r="D449" s="43">
        <v>111396.38</v>
      </c>
      <c r="E449" s="43">
        <v>111396.38</v>
      </c>
      <c r="F449" s="43">
        <v>0</v>
      </c>
      <c r="G449" s="43">
        <v>0</v>
      </c>
      <c r="H449" s="43">
        <v>-111396.38</v>
      </c>
      <c r="I449" s="43">
        <v>-111396.38</v>
      </c>
      <c r="J449" s="43">
        <v>0</v>
      </c>
      <c r="K449" t="str">
        <f>_xlfn.XLOOKUP(A449,Working!F:F,Working!F:F)</f>
        <v>7939D</v>
      </c>
      <c r="L449" t="e">
        <f>_xlfn.XLOOKUP(A449,'GL014'!A:A,'GL014'!A:A)</f>
        <v>#N/A</v>
      </c>
    </row>
    <row r="450" spans="1:12" x14ac:dyDescent="0.25">
      <c r="A450" t="s">
        <v>525</v>
      </c>
      <c r="B450" t="s">
        <v>1443</v>
      </c>
      <c r="C450" t="s">
        <v>1442</v>
      </c>
      <c r="D450" s="43">
        <v>300000</v>
      </c>
      <c r="E450" s="43">
        <v>10675.13</v>
      </c>
      <c r="F450" s="43">
        <v>58626.67</v>
      </c>
      <c r="G450" s="43">
        <v>230698.2</v>
      </c>
      <c r="H450" s="43">
        <v>-300000</v>
      </c>
      <c r="I450" s="43">
        <v>-10675.13</v>
      </c>
      <c r="J450" s="43">
        <v>-289324.87</v>
      </c>
      <c r="K450" t="str">
        <f>_xlfn.XLOOKUP(A450,Working!F:F,Working!F:F)</f>
        <v>7940D</v>
      </c>
      <c r="L450" t="str">
        <f>_xlfn.XLOOKUP(A450,'GL014'!A:A,'GL014'!A:A)</f>
        <v>7940D</v>
      </c>
    </row>
    <row r="451" spans="1:12" x14ac:dyDescent="0.25">
      <c r="A451" t="s">
        <v>528</v>
      </c>
      <c r="B451" t="s">
        <v>1441</v>
      </c>
      <c r="C451" t="s">
        <v>1440</v>
      </c>
      <c r="D451" s="43">
        <v>150000</v>
      </c>
      <c r="E451" s="43">
        <v>63651.44</v>
      </c>
      <c r="F451" s="43">
        <v>834.26</v>
      </c>
      <c r="G451" s="43">
        <v>85514.3</v>
      </c>
      <c r="H451" s="43">
        <v>-150000</v>
      </c>
      <c r="I451" s="43">
        <v>-63651.44</v>
      </c>
      <c r="J451" s="43">
        <v>-86348.56</v>
      </c>
      <c r="K451" t="str">
        <f>_xlfn.XLOOKUP(A451,Working!F:F,Working!F:F)</f>
        <v>7941D</v>
      </c>
      <c r="L451" t="str">
        <f>_xlfn.XLOOKUP(A451,'GL014'!A:A,'GL014'!A:A)</f>
        <v>7941D</v>
      </c>
    </row>
    <row r="452" spans="1:12" x14ac:dyDescent="0.25">
      <c r="A452" t="s">
        <v>531</v>
      </c>
      <c r="B452" t="s">
        <v>1439</v>
      </c>
      <c r="C452" t="s">
        <v>1438</v>
      </c>
      <c r="D452" s="43">
        <v>1867677.14</v>
      </c>
      <c r="E452" s="43">
        <v>1413859.65</v>
      </c>
      <c r="F452" s="43">
        <v>357613.17</v>
      </c>
      <c r="G452" s="43">
        <v>96204.32</v>
      </c>
      <c r="H452" s="43">
        <v>-1867677.14</v>
      </c>
      <c r="I452" s="43">
        <v>-1412667.9</v>
      </c>
      <c r="J452" s="43">
        <v>-455009.24</v>
      </c>
      <c r="K452" t="str">
        <f>_xlfn.XLOOKUP(A452,Working!F:F,Working!F:F)</f>
        <v>7943D</v>
      </c>
      <c r="L452" t="str">
        <f>_xlfn.XLOOKUP(A452,'GL014'!A:A,'GL014'!A:A)</f>
        <v>7943D</v>
      </c>
    </row>
    <row r="453" spans="1:12" x14ac:dyDescent="0.25">
      <c r="A453" t="s">
        <v>534</v>
      </c>
      <c r="B453" t="s">
        <v>1437</v>
      </c>
      <c r="C453" t="s">
        <v>1436</v>
      </c>
      <c r="D453" s="43">
        <v>2500000</v>
      </c>
      <c r="E453" s="43">
        <v>1204355.43</v>
      </c>
      <c r="F453" s="43">
        <v>405429.31</v>
      </c>
      <c r="G453" s="43">
        <v>890215.26</v>
      </c>
      <c r="H453" s="43">
        <v>-2500000</v>
      </c>
      <c r="I453" s="43">
        <v>-1204355.43</v>
      </c>
      <c r="J453" s="43">
        <v>-1295644.57</v>
      </c>
      <c r="K453" t="str">
        <f>_xlfn.XLOOKUP(A453,Working!F:F,Working!F:F)</f>
        <v>7944D</v>
      </c>
      <c r="L453" t="str">
        <f>_xlfn.XLOOKUP(A453,'GL014'!A:A,'GL014'!A:A)</f>
        <v>7944D</v>
      </c>
    </row>
    <row r="454" spans="1:12" x14ac:dyDescent="0.25">
      <c r="A454" t="s">
        <v>537</v>
      </c>
      <c r="B454" t="s">
        <v>1435</v>
      </c>
      <c r="C454" t="s">
        <v>1434</v>
      </c>
      <c r="D454" s="43">
        <v>154700</v>
      </c>
      <c r="E454" s="43">
        <v>141196.95000000001</v>
      </c>
      <c r="F454" s="43">
        <v>0</v>
      </c>
      <c r="G454" s="43">
        <v>13503.05</v>
      </c>
      <c r="H454" s="43">
        <v>-154700</v>
      </c>
      <c r="I454" s="43">
        <v>-141196.95000000001</v>
      </c>
      <c r="J454" s="43">
        <v>-13503.05</v>
      </c>
      <c r="K454" t="str">
        <f>_xlfn.XLOOKUP(A454,Working!F:F,Working!F:F)</f>
        <v>7946D</v>
      </c>
      <c r="L454" t="str">
        <f>_xlfn.XLOOKUP(A454,'GL014'!A:A,'GL014'!A:A)</f>
        <v>7946D</v>
      </c>
    </row>
    <row r="455" spans="1:12" x14ac:dyDescent="0.25">
      <c r="A455" t="s">
        <v>540</v>
      </c>
      <c r="B455" t="s">
        <v>1433</v>
      </c>
      <c r="C455" t="s">
        <v>1432</v>
      </c>
      <c r="D455" s="43">
        <v>600000</v>
      </c>
      <c r="E455" s="43">
        <v>108910.94</v>
      </c>
      <c r="F455" s="43">
        <v>338910.52</v>
      </c>
      <c r="G455" s="43">
        <v>152178.54</v>
      </c>
      <c r="H455" s="43">
        <v>-600000</v>
      </c>
      <c r="I455" s="43">
        <v>-108910.94</v>
      </c>
      <c r="J455" s="43">
        <v>-491089.06</v>
      </c>
      <c r="K455" t="str">
        <f>_xlfn.XLOOKUP(A455,Working!F:F,Working!F:F)</f>
        <v>7947D</v>
      </c>
      <c r="L455" t="str">
        <f>_xlfn.XLOOKUP(A455,'GL014'!A:A,'GL014'!A:A)</f>
        <v>7947D</v>
      </c>
    </row>
    <row r="456" spans="1:12" x14ac:dyDescent="0.25">
      <c r="A456" t="s">
        <v>543</v>
      </c>
      <c r="B456" t="s">
        <v>1431</v>
      </c>
      <c r="C456" t="s">
        <v>1430</v>
      </c>
      <c r="D456" s="43">
        <v>285000</v>
      </c>
      <c r="E456" s="43">
        <v>4889.47</v>
      </c>
      <c r="F456" s="43">
        <v>232571.74</v>
      </c>
      <c r="G456" s="43">
        <v>47538.79</v>
      </c>
      <c r="H456" s="43">
        <v>-285000</v>
      </c>
      <c r="I456" s="43">
        <v>-4889.47</v>
      </c>
      <c r="J456" s="43">
        <v>-280110.53000000003</v>
      </c>
      <c r="K456" t="str">
        <f>_xlfn.XLOOKUP(A456,Working!F:F,Working!F:F)</f>
        <v>7948D</v>
      </c>
      <c r="L456" t="str">
        <f>_xlfn.XLOOKUP(A456,'GL014'!A:A,'GL014'!A:A)</f>
        <v>7948D</v>
      </c>
    </row>
    <row r="457" spans="1:12" x14ac:dyDescent="0.25">
      <c r="A457" t="s">
        <v>546</v>
      </c>
      <c r="B457" t="s">
        <v>1429</v>
      </c>
      <c r="C457" t="s">
        <v>1428</v>
      </c>
      <c r="D457" s="43">
        <v>161201.04</v>
      </c>
      <c r="E457" s="43">
        <v>161201.04</v>
      </c>
      <c r="F457" s="43">
        <v>0</v>
      </c>
      <c r="G457" s="43">
        <v>0</v>
      </c>
      <c r="H457" s="43">
        <v>-161201.04</v>
      </c>
      <c r="I457" s="43">
        <v>-161201.04</v>
      </c>
      <c r="J457" s="43">
        <v>0</v>
      </c>
      <c r="K457" t="str">
        <f>_xlfn.XLOOKUP(A457,Working!F:F,Working!F:F)</f>
        <v>7949D</v>
      </c>
      <c r="L457" t="str">
        <f>_xlfn.XLOOKUP(A457,'GL014'!A:A,'GL014'!A:A)</f>
        <v>7949D</v>
      </c>
    </row>
    <row r="458" spans="1:12" x14ac:dyDescent="0.25">
      <c r="A458" t="s">
        <v>549</v>
      </c>
      <c r="B458" t="s">
        <v>1427</v>
      </c>
      <c r="C458" t="s">
        <v>1426</v>
      </c>
      <c r="D458" s="43">
        <v>335000</v>
      </c>
      <c r="E458" s="43">
        <v>117263.76</v>
      </c>
      <c r="F458" s="43">
        <v>133423.79999999999</v>
      </c>
      <c r="G458" s="43">
        <v>84312.44</v>
      </c>
      <c r="H458" s="43">
        <v>-335000</v>
      </c>
      <c r="I458" s="43">
        <v>-116574.21</v>
      </c>
      <c r="J458" s="43">
        <v>-218425.79</v>
      </c>
      <c r="K458" t="str">
        <f>_xlfn.XLOOKUP(A458,Working!F:F,Working!F:F)</f>
        <v>7950D</v>
      </c>
      <c r="L458" t="str">
        <f>_xlfn.XLOOKUP(A458,'GL014'!A:A,'GL014'!A:A)</f>
        <v>7950D</v>
      </c>
    </row>
    <row r="459" spans="1:12" x14ac:dyDescent="0.25">
      <c r="A459" t="s">
        <v>552</v>
      </c>
      <c r="B459" t="s">
        <v>1425</v>
      </c>
      <c r="C459" t="s">
        <v>1424</v>
      </c>
      <c r="D459" s="43">
        <v>335000</v>
      </c>
      <c r="E459" s="43">
        <v>119807.73</v>
      </c>
      <c r="F459" s="43">
        <v>199684.29</v>
      </c>
      <c r="G459" s="43">
        <v>15507.98</v>
      </c>
      <c r="H459" s="43">
        <v>-335000</v>
      </c>
      <c r="I459" s="43">
        <v>-119569.38</v>
      </c>
      <c r="J459" s="43">
        <v>-215430.62</v>
      </c>
      <c r="K459" t="str">
        <f>_xlfn.XLOOKUP(A459,Working!F:F,Working!F:F)</f>
        <v>7952D</v>
      </c>
      <c r="L459" t="str">
        <f>_xlfn.XLOOKUP(A459,'GL014'!A:A,'GL014'!A:A)</f>
        <v>7952D</v>
      </c>
    </row>
    <row r="460" spans="1:12" x14ac:dyDescent="0.25">
      <c r="A460" t="s">
        <v>555</v>
      </c>
      <c r="B460" t="s">
        <v>1423</v>
      </c>
      <c r="C460" t="s">
        <v>1422</v>
      </c>
      <c r="D460" s="43">
        <v>345000</v>
      </c>
      <c r="E460" s="43">
        <v>122441.23</v>
      </c>
      <c r="F460" s="43">
        <v>217344.5</v>
      </c>
      <c r="G460" s="43">
        <v>5214.2700000000004</v>
      </c>
      <c r="H460" s="43">
        <v>-345000</v>
      </c>
      <c r="I460" s="43">
        <v>-122202.88</v>
      </c>
      <c r="J460" s="43">
        <v>-222797.12</v>
      </c>
      <c r="K460" t="str">
        <f>_xlfn.XLOOKUP(A460,Working!F:F,Working!F:F)</f>
        <v>7953D</v>
      </c>
      <c r="L460" t="str">
        <f>_xlfn.XLOOKUP(A460,'GL014'!A:A,'GL014'!A:A)</f>
        <v>7953D</v>
      </c>
    </row>
    <row r="461" spans="1:12" x14ac:dyDescent="0.25">
      <c r="A461" t="s">
        <v>558</v>
      </c>
      <c r="B461" t="s">
        <v>1421</v>
      </c>
      <c r="C461" t="s">
        <v>1420</v>
      </c>
      <c r="D461" s="43">
        <v>90000</v>
      </c>
      <c r="E461" s="43">
        <v>39143.120000000003</v>
      </c>
      <c r="F461" s="43">
        <v>11473.29</v>
      </c>
      <c r="G461" s="43">
        <v>39383.589999999997</v>
      </c>
      <c r="H461" s="43">
        <v>-90000</v>
      </c>
      <c r="I461" s="43">
        <v>-38904.769999999997</v>
      </c>
      <c r="J461" s="43">
        <v>-51095.23</v>
      </c>
      <c r="K461" t="str">
        <f>_xlfn.XLOOKUP(A461,Working!F:F,Working!F:F)</f>
        <v>7954D</v>
      </c>
      <c r="L461" t="str">
        <f>_xlfn.XLOOKUP(A461,'GL014'!A:A,'GL014'!A:A)</f>
        <v>7954D</v>
      </c>
    </row>
    <row r="462" spans="1:12" x14ac:dyDescent="0.25">
      <c r="A462" t="s">
        <v>561</v>
      </c>
      <c r="B462" t="s">
        <v>1419</v>
      </c>
      <c r="C462" t="s">
        <v>1418</v>
      </c>
      <c r="D462" s="43">
        <v>335000</v>
      </c>
      <c r="E462" s="43">
        <v>117784</v>
      </c>
      <c r="F462" s="43">
        <v>183980.19</v>
      </c>
      <c r="G462" s="43">
        <v>33235.81</v>
      </c>
      <c r="H462" s="43">
        <v>-335000</v>
      </c>
      <c r="I462" s="43">
        <v>-117545.65</v>
      </c>
      <c r="J462" s="43">
        <v>-217454.35</v>
      </c>
      <c r="K462" t="str">
        <f>_xlfn.XLOOKUP(A462,Working!F:F,Working!F:F)</f>
        <v>7955D</v>
      </c>
      <c r="L462" t="str">
        <f>_xlfn.XLOOKUP(A462,'GL014'!A:A,'GL014'!A:A)</f>
        <v>7955D</v>
      </c>
    </row>
    <row r="463" spans="1:12" hidden="1" x14ac:dyDescent="0.25">
      <c r="A463" t="s">
        <v>1417</v>
      </c>
      <c r="B463" t="s">
        <v>1416</v>
      </c>
      <c r="C463" t="s">
        <v>1415</v>
      </c>
      <c r="D463" s="36">
        <v>12014.92</v>
      </c>
      <c r="E463" s="36">
        <v>12014.92</v>
      </c>
      <c r="F463">
        <v>0</v>
      </c>
      <c r="G463">
        <v>0</v>
      </c>
      <c r="H463" s="36">
        <v>-12014.92</v>
      </c>
      <c r="I463" s="36">
        <v>-12014.92</v>
      </c>
      <c r="J463">
        <v>0</v>
      </c>
      <c r="K463" t="e">
        <f>_xlfn.XLOOKUP(A463,Working!F:F,Working!F:F)</f>
        <v>#N/A</v>
      </c>
      <c r="L463" t="e">
        <f>_xlfn.XLOOKUP(A463,'GL014'!A:A,'GL014'!A:A)</f>
        <v>#N/A</v>
      </c>
    </row>
    <row r="464" spans="1:12" x14ac:dyDescent="0.25">
      <c r="A464" t="s">
        <v>564</v>
      </c>
      <c r="B464" t="s">
        <v>1414</v>
      </c>
      <c r="C464" t="s">
        <v>1413</v>
      </c>
      <c r="D464" s="43">
        <v>800000</v>
      </c>
      <c r="E464" s="43">
        <v>563806.05000000005</v>
      </c>
      <c r="F464" s="43">
        <v>60598.04</v>
      </c>
      <c r="G464" s="43">
        <v>175595.91</v>
      </c>
      <c r="H464" s="43">
        <v>-800000</v>
      </c>
      <c r="I464" s="43">
        <v>-563806.05000000005</v>
      </c>
      <c r="J464" s="43">
        <v>-236193.95</v>
      </c>
      <c r="K464" t="str">
        <f>_xlfn.XLOOKUP(A464,Working!F:F,Working!F:F)</f>
        <v>7959D</v>
      </c>
      <c r="L464" t="str">
        <f>_xlfn.XLOOKUP(A464,'GL014'!A:A,'GL014'!A:A)</f>
        <v>7959D</v>
      </c>
    </row>
    <row r="465" spans="1:12" x14ac:dyDescent="0.25">
      <c r="A465" t="s">
        <v>567</v>
      </c>
      <c r="B465" t="s">
        <v>1412</v>
      </c>
      <c r="C465" t="s">
        <v>1411</v>
      </c>
      <c r="D465" s="43">
        <v>170000</v>
      </c>
      <c r="E465" s="43">
        <v>147748.29999999999</v>
      </c>
      <c r="F465" s="43">
        <v>0</v>
      </c>
      <c r="G465" s="43">
        <v>22251.7</v>
      </c>
      <c r="H465" s="43">
        <v>-170000</v>
      </c>
      <c r="I465" s="43">
        <v>-147748.29999999999</v>
      </c>
      <c r="J465" s="43">
        <v>-22251.7</v>
      </c>
      <c r="K465" t="str">
        <f>_xlfn.XLOOKUP(A465,Working!F:F,Working!F:F)</f>
        <v>7960D</v>
      </c>
      <c r="L465" t="str">
        <f>_xlfn.XLOOKUP(A465,'GL014'!A:A,'GL014'!A:A)</f>
        <v>7960D</v>
      </c>
    </row>
    <row r="466" spans="1:12" x14ac:dyDescent="0.25">
      <c r="A466" t="s">
        <v>570</v>
      </c>
      <c r="B466" t="s">
        <v>1410</v>
      </c>
      <c r="C466" t="s">
        <v>1409</v>
      </c>
      <c r="D466" s="43">
        <v>185000</v>
      </c>
      <c r="E466" s="43">
        <v>174361.67</v>
      </c>
      <c r="F466" s="43">
        <v>4817.72</v>
      </c>
      <c r="G466" s="43">
        <v>5820.61</v>
      </c>
      <c r="H466" s="43">
        <v>-185000</v>
      </c>
      <c r="I466" s="43">
        <v>-174361.67</v>
      </c>
      <c r="J466" s="43">
        <v>-10638.33</v>
      </c>
      <c r="K466" t="str">
        <f>_xlfn.XLOOKUP(A466,Working!F:F,Working!F:F)</f>
        <v>7961D</v>
      </c>
      <c r="L466" t="str">
        <f>_xlfn.XLOOKUP(A466,'GL014'!A:A,'GL014'!A:A)</f>
        <v>7961D</v>
      </c>
    </row>
    <row r="467" spans="1:12" hidden="1" x14ac:dyDescent="0.25">
      <c r="A467" t="s">
        <v>1408</v>
      </c>
      <c r="B467" t="s">
        <v>1407</v>
      </c>
      <c r="C467" t="s">
        <v>1406</v>
      </c>
      <c r="D467" s="36">
        <v>85067.19</v>
      </c>
      <c r="E467" s="36">
        <v>85067.19</v>
      </c>
      <c r="F467">
        <v>0</v>
      </c>
      <c r="G467">
        <v>0</v>
      </c>
      <c r="H467" s="36">
        <v>-85067.19</v>
      </c>
      <c r="I467" s="36">
        <v>-85067.19</v>
      </c>
      <c r="J467">
        <v>0</v>
      </c>
      <c r="K467" t="e">
        <f>_xlfn.XLOOKUP(A467,Working!F:F,Working!F:F)</f>
        <v>#N/A</v>
      </c>
      <c r="L467" t="e">
        <f>_xlfn.XLOOKUP(A467,'GL014'!A:A,'GL014'!A:A)</f>
        <v>#N/A</v>
      </c>
    </row>
    <row r="468" spans="1:12" hidden="1" x14ac:dyDescent="0.25">
      <c r="A468" t="s">
        <v>1405</v>
      </c>
      <c r="B468" t="s">
        <v>1404</v>
      </c>
      <c r="C468" t="s">
        <v>1403</v>
      </c>
      <c r="D468" s="36">
        <v>44197.65</v>
      </c>
      <c r="E468" s="36">
        <v>44197.65</v>
      </c>
      <c r="F468">
        <v>0</v>
      </c>
      <c r="G468">
        <v>0</v>
      </c>
      <c r="H468" s="36">
        <v>-44197.65</v>
      </c>
      <c r="I468" s="36">
        <v>-44197.65</v>
      </c>
      <c r="J468">
        <v>0</v>
      </c>
      <c r="K468" t="e">
        <f>_xlfn.XLOOKUP(A468,Working!F:F,Working!F:F)</f>
        <v>#N/A</v>
      </c>
      <c r="L468" t="e">
        <f>_xlfn.XLOOKUP(A468,'GL014'!A:A,'GL014'!A:A)</f>
        <v>#N/A</v>
      </c>
    </row>
    <row r="469" spans="1:12" hidden="1" x14ac:dyDescent="0.25">
      <c r="A469" t="s">
        <v>1402</v>
      </c>
      <c r="B469" t="s">
        <v>1401</v>
      </c>
      <c r="C469" t="s">
        <v>1400</v>
      </c>
      <c r="D469" s="36">
        <v>81075.02</v>
      </c>
      <c r="E469" s="36">
        <v>81075.02</v>
      </c>
      <c r="F469">
        <v>0</v>
      </c>
      <c r="G469">
        <v>0</v>
      </c>
      <c r="H469" s="36">
        <v>-81075.02</v>
      </c>
      <c r="I469" s="36">
        <v>-81075.02</v>
      </c>
      <c r="J469">
        <v>0</v>
      </c>
      <c r="K469" t="e">
        <f>_xlfn.XLOOKUP(A469,Working!F:F,Working!F:F)</f>
        <v>#N/A</v>
      </c>
      <c r="L469" t="e">
        <f>_xlfn.XLOOKUP(A469,'GL014'!A:A,'GL014'!A:A)</f>
        <v>#N/A</v>
      </c>
    </row>
    <row r="470" spans="1:12" x14ac:dyDescent="0.25">
      <c r="A470" t="s">
        <v>573</v>
      </c>
      <c r="B470" t="s">
        <v>1399</v>
      </c>
      <c r="C470" t="s">
        <v>1398</v>
      </c>
      <c r="D470" s="43">
        <v>135802.35</v>
      </c>
      <c r="E470" s="43">
        <v>126771.97</v>
      </c>
      <c r="F470" s="43">
        <v>0</v>
      </c>
      <c r="G470" s="43">
        <v>9030.3799999999992</v>
      </c>
      <c r="H470" s="43">
        <v>-135802.35</v>
      </c>
      <c r="I470" s="43">
        <v>-126771.97</v>
      </c>
      <c r="J470" s="43">
        <v>-9030.3799999999992</v>
      </c>
      <c r="K470" t="str">
        <f>_xlfn.XLOOKUP(A470,Working!F:F,Working!F:F)</f>
        <v>7965D</v>
      </c>
      <c r="L470" t="str">
        <f>_xlfn.XLOOKUP(A470,'GL014'!A:A,'GL014'!A:A)</f>
        <v>7965D</v>
      </c>
    </row>
    <row r="471" spans="1:12" hidden="1" x14ac:dyDescent="0.25">
      <c r="A471" t="s">
        <v>1397</v>
      </c>
      <c r="B471" t="s">
        <v>1396</v>
      </c>
      <c r="C471" t="s">
        <v>1395</v>
      </c>
      <c r="D471" s="36">
        <v>142005.01999999999</v>
      </c>
      <c r="E471" s="36">
        <v>142005.01999999999</v>
      </c>
      <c r="F471">
        <v>0</v>
      </c>
      <c r="G471">
        <v>0</v>
      </c>
      <c r="H471" s="36">
        <v>-142005.01999999999</v>
      </c>
      <c r="I471" s="36">
        <v>-142005.01999999999</v>
      </c>
      <c r="J471">
        <v>0</v>
      </c>
      <c r="K471" t="e">
        <f>_xlfn.XLOOKUP(A471,Working!F:F,Working!F:F)</f>
        <v>#N/A</v>
      </c>
      <c r="L471" t="e">
        <f>_xlfn.XLOOKUP(A471,'GL014'!A:A,'GL014'!A:A)</f>
        <v>#N/A</v>
      </c>
    </row>
    <row r="472" spans="1:12" hidden="1" x14ac:dyDescent="0.25">
      <c r="A472" t="s">
        <v>1394</v>
      </c>
      <c r="B472" t="s">
        <v>1393</v>
      </c>
      <c r="C472" t="s">
        <v>1392</v>
      </c>
      <c r="D472" s="36">
        <v>43659.95</v>
      </c>
      <c r="E472" s="36">
        <v>43659.95</v>
      </c>
      <c r="F472">
        <v>0</v>
      </c>
      <c r="G472">
        <v>0</v>
      </c>
      <c r="H472" s="36">
        <v>-43659.95</v>
      </c>
      <c r="I472" s="36">
        <v>-43659.95</v>
      </c>
      <c r="J472">
        <v>0</v>
      </c>
      <c r="K472" t="e">
        <f>_xlfn.XLOOKUP(A472,Working!F:F,Working!F:F)</f>
        <v>#N/A</v>
      </c>
      <c r="L472" t="e">
        <f>_xlfn.XLOOKUP(A472,'GL014'!A:A,'GL014'!A:A)</f>
        <v>#N/A</v>
      </c>
    </row>
    <row r="473" spans="1:12" hidden="1" x14ac:dyDescent="0.25">
      <c r="A473" t="s">
        <v>1391</v>
      </c>
      <c r="B473" t="s">
        <v>1390</v>
      </c>
      <c r="C473" t="s">
        <v>1389</v>
      </c>
      <c r="D473">
        <v>693.46</v>
      </c>
      <c r="E473">
        <v>693.46</v>
      </c>
      <c r="F473">
        <v>0</v>
      </c>
      <c r="G473">
        <v>0</v>
      </c>
      <c r="H473">
        <v>-693.46</v>
      </c>
      <c r="I473">
        <v>-693.46</v>
      </c>
      <c r="J473">
        <v>0</v>
      </c>
      <c r="K473" t="e">
        <f>_xlfn.XLOOKUP(A473,Working!F:F,Working!F:F)</f>
        <v>#N/A</v>
      </c>
      <c r="L473" t="e">
        <f>_xlfn.XLOOKUP(A473,'GL014'!A:A,'GL014'!A:A)</f>
        <v>#N/A</v>
      </c>
    </row>
    <row r="474" spans="1:12" x14ac:dyDescent="0.25">
      <c r="A474" t="s">
        <v>606</v>
      </c>
      <c r="B474" t="s">
        <v>1388</v>
      </c>
      <c r="C474" t="s">
        <v>1387</v>
      </c>
      <c r="D474" s="43">
        <v>450000</v>
      </c>
      <c r="E474" s="43">
        <v>354182.66</v>
      </c>
      <c r="F474" s="43">
        <v>0</v>
      </c>
      <c r="G474" s="43">
        <v>95817.34</v>
      </c>
      <c r="H474" s="43">
        <v>-450000</v>
      </c>
      <c r="I474" s="43">
        <v>-354182.66</v>
      </c>
      <c r="J474" s="43">
        <v>-95817.34</v>
      </c>
      <c r="K474" t="str">
        <f>_xlfn.XLOOKUP(A474,Working!F:F,Working!F:F)</f>
        <v>7976D</v>
      </c>
      <c r="L474" t="str">
        <f>_xlfn.XLOOKUP(A474,'GL014'!A:A,'GL014'!A:A)</f>
        <v>7976D</v>
      </c>
    </row>
    <row r="475" spans="1:12" x14ac:dyDescent="0.25">
      <c r="A475" t="s">
        <v>609</v>
      </c>
      <c r="B475" t="s">
        <v>1386</v>
      </c>
      <c r="C475" t="s">
        <v>1385</v>
      </c>
      <c r="D475" s="43">
        <v>1190000</v>
      </c>
      <c r="E475" s="43">
        <v>891926.98</v>
      </c>
      <c r="F475" s="43">
        <v>100285.6</v>
      </c>
      <c r="G475" s="43">
        <v>197787.42</v>
      </c>
      <c r="H475" s="43">
        <v>-1190000</v>
      </c>
      <c r="I475" s="43">
        <v>-890502.27</v>
      </c>
      <c r="J475" s="43">
        <v>-299497.73</v>
      </c>
      <c r="K475" t="str">
        <f>_xlfn.XLOOKUP(A475,Working!F:F,Working!F:F)</f>
        <v>7978D</v>
      </c>
      <c r="L475" t="str">
        <f>_xlfn.XLOOKUP(A475,'GL014'!A:A,'GL014'!A:A)</f>
        <v>7978D</v>
      </c>
    </row>
    <row r="476" spans="1:12" x14ac:dyDescent="0.25">
      <c r="A476" t="s">
        <v>612</v>
      </c>
      <c r="B476" t="s">
        <v>1384</v>
      </c>
      <c r="C476" t="s">
        <v>1383</v>
      </c>
      <c r="D476" s="43">
        <v>250000</v>
      </c>
      <c r="E476" s="43">
        <v>45165.89</v>
      </c>
      <c r="F476" s="43">
        <v>161295.85999999999</v>
      </c>
      <c r="G476" s="43">
        <v>43538.25</v>
      </c>
      <c r="H476" s="43">
        <v>-250000</v>
      </c>
      <c r="I476" s="43">
        <v>-42067.3</v>
      </c>
      <c r="J476" s="43">
        <v>-207932.7</v>
      </c>
      <c r="K476" t="str">
        <f>_xlfn.XLOOKUP(A476,Working!F:F,Working!F:F)</f>
        <v>7979D</v>
      </c>
      <c r="L476" t="str">
        <f>_xlfn.XLOOKUP(A476,'GL014'!A:A,'GL014'!A:A)</f>
        <v>7979D</v>
      </c>
    </row>
    <row r="477" spans="1:12" x14ac:dyDescent="0.25">
      <c r="A477" t="s">
        <v>618</v>
      </c>
      <c r="B477" t="s">
        <v>1382</v>
      </c>
      <c r="C477" t="s">
        <v>1381</v>
      </c>
      <c r="D477" s="43">
        <v>357847.37</v>
      </c>
      <c r="E477" s="43">
        <v>255883.51</v>
      </c>
      <c r="F477" s="43">
        <v>3000</v>
      </c>
      <c r="G477" s="43">
        <v>98963.86</v>
      </c>
      <c r="H477" s="43">
        <v>-357847.37</v>
      </c>
      <c r="I477" s="43">
        <v>-255883.51</v>
      </c>
      <c r="J477" s="43">
        <v>-101963.86</v>
      </c>
      <c r="K477" t="str">
        <f>_xlfn.XLOOKUP(A477,Working!F:F,Working!F:F)</f>
        <v>7980D</v>
      </c>
      <c r="L477" t="str">
        <f>_xlfn.XLOOKUP(A477,'GL014'!A:A,'GL014'!A:A)</f>
        <v>7980D</v>
      </c>
    </row>
    <row r="478" spans="1:12" x14ac:dyDescent="0.25">
      <c r="A478" t="s">
        <v>615</v>
      </c>
      <c r="B478" t="s">
        <v>1380</v>
      </c>
      <c r="C478" t="s">
        <v>1379</v>
      </c>
      <c r="D478" s="43">
        <v>4300000</v>
      </c>
      <c r="E478" s="43">
        <v>3512989.97</v>
      </c>
      <c r="F478" s="43">
        <v>90895.78</v>
      </c>
      <c r="G478" s="43">
        <v>696114.25</v>
      </c>
      <c r="H478" s="43">
        <v>-4300000</v>
      </c>
      <c r="I478" s="43">
        <v>-3512989.97</v>
      </c>
      <c r="J478" s="43">
        <v>-787010.03</v>
      </c>
      <c r="K478" t="str">
        <f>_xlfn.XLOOKUP(A478,Working!F:F,Working!F:F)</f>
        <v>7981D</v>
      </c>
      <c r="L478" t="str">
        <f>_xlfn.XLOOKUP(A478,'GL014'!A:A,'GL014'!A:A)</f>
        <v>7981D</v>
      </c>
    </row>
    <row r="479" spans="1:12" hidden="1" x14ac:dyDescent="0.25">
      <c r="A479" t="s">
        <v>1378</v>
      </c>
      <c r="B479" t="s">
        <v>1377</v>
      </c>
      <c r="C479" t="s">
        <v>1376</v>
      </c>
      <c r="D479" s="36">
        <v>13032.78</v>
      </c>
      <c r="E479" s="36">
        <v>13032.78</v>
      </c>
      <c r="F479">
        <v>0</v>
      </c>
      <c r="G479">
        <v>0</v>
      </c>
      <c r="H479" s="36">
        <v>-13032.78</v>
      </c>
      <c r="I479" s="36">
        <v>-13032.78</v>
      </c>
      <c r="J479">
        <v>0</v>
      </c>
      <c r="K479" t="e">
        <f>_xlfn.XLOOKUP(A479,Working!F:F,Working!F:F)</f>
        <v>#N/A</v>
      </c>
      <c r="L479" t="e">
        <f>_xlfn.XLOOKUP(A479,'GL014'!A:A,'GL014'!A:A)</f>
        <v>#N/A</v>
      </c>
    </row>
    <row r="480" spans="1:12" x14ac:dyDescent="0.25">
      <c r="A480" t="s">
        <v>597</v>
      </c>
      <c r="B480" t="s">
        <v>1375</v>
      </c>
      <c r="C480" t="s">
        <v>1374</v>
      </c>
      <c r="D480" s="43">
        <v>475000</v>
      </c>
      <c r="E480" s="43">
        <v>164235.81</v>
      </c>
      <c r="F480" s="43">
        <v>299558.93</v>
      </c>
      <c r="G480" s="43">
        <v>11205.26</v>
      </c>
      <c r="H480" s="43">
        <v>-475000</v>
      </c>
      <c r="I480" s="43">
        <v>-163997.46</v>
      </c>
      <c r="J480" s="43">
        <v>-311002.53999999998</v>
      </c>
      <c r="K480" t="str">
        <f>_xlfn.XLOOKUP(A480,Working!F:F,Working!F:F)</f>
        <v>7986D</v>
      </c>
      <c r="L480" t="str">
        <f>_xlfn.XLOOKUP(A480,'GL014'!A:A,'GL014'!A:A)</f>
        <v>7986D</v>
      </c>
    </row>
    <row r="481" spans="1:12" x14ac:dyDescent="0.25">
      <c r="A481" t="s">
        <v>600</v>
      </c>
      <c r="B481" t="s">
        <v>1373</v>
      </c>
      <c r="C481" t="s">
        <v>1372</v>
      </c>
      <c r="D481" s="43">
        <v>4313963.79</v>
      </c>
      <c r="E481" s="43">
        <v>187442.32</v>
      </c>
      <c r="F481" s="43">
        <v>3560154.62</v>
      </c>
      <c r="G481" s="43">
        <v>566366.85</v>
      </c>
      <c r="H481" s="43">
        <v>-4313963.79</v>
      </c>
      <c r="I481" s="43">
        <v>-185773.84</v>
      </c>
      <c r="J481" s="43">
        <v>-4128189.95</v>
      </c>
      <c r="K481" t="str">
        <f>_xlfn.XLOOKUP(A481,Working!F:F,Working!F:F)</f>
        <v>7987D</v>
      </c>
      <c r="L481" t="str">
        <f>_xlfn.XLOOKUP(A481,'GL014'!A:A,'GL014'!A:A)</f>
        <v>7987D</v>
      </c>
    </row>
    <row r="482" spans="1:12" x14ac:dyDescent="0.25">
      <c r="A482" t="s">
        <v>603</v>
      </c>
      <c r="B482" t="s">
        <v>1371</v>
      </c>
      <c r="C482" t="s">
        <v>1370</v>
      </c>
      <c r="D482" s="43">
        <v>250000</v>
      </c>
      <c r="E482" s="43">
        <v>248998.44</v>
      </c>
      <c r="F482" s="43">
        <v>0</v>
      </c>
      <c r="G482" s="43">
        <v>1001.56</v>
      </c>
      <c r="H482" s="43">
        <v>-250000</v>
      </c>
      <c r="I482" s="43">
        <v>-248998.44</v>
      </c>
      <c r="J482" s="43">
        <v>-1001.56</v>
      </c>
      <c r="K482" t="str">
        <f>_xlfn.XLOOKUP(A482,Working!F:F,Working!F:F)</f>
        <v>7988D</v>
      </c>
      <c r="L482" t="str">
        <f>_xlfn.XLOOKUP(A482,'GL014'!A:A,'GL014'!A:A)</f>
        <v>7988D</v>
      </c>
    </row>
    <row r="483" spans="1:12" x14ac:dyDescent="0.25">
      <c r="A483" t="s">
        <v>624</v>
      </c>
      <c r="B483" t="s">
        <v>1369</v>
      </c>
      <c r="C483" t="s">
        <v>1368</v>
      </c>
      <c r="D483" s="43">
        <v>200000</v>
      </c>
      <c r="E483" s="43">
        <v>91098.3</v>
      </c>
      <c r="F483" s="43">
        <v>14098.02</v>
      </c>
      <c r="G483" s="43">
        <v>94803.68</v>
      </c>
      <c r="H483" s="43">
        <v>-200000</v>
      </c>
      <c r="I483" s="43">
        <v>-91098.3</v>
      </c>
      <c r="J483" s="43">
        <v>-108901.7</v>
      </c>
      <c r="K483" t="str">
        <f>_xlfn.XLOOKUP(A483,Working!F:F,Working!F:F)</f>
        <v>7989D</v>
      </c>
      <c r="L483" t="str">
        <f>_xlfn.XLOOKUP(A483,'GL014'!A:A,'GL014'!A:A)</f>
        <v>7989D</v>
      </c>
    </row>
    <row r="484" spans="1:12" x14ac:dyDescent="0.25">
      <c r="A484" t="s">
        <v>627</v>
      </c>
      <c r="B484" t="s">
        <v>1367</v>
      </c>
      <c r="C484" t="s">
        <v>1366</v>
      </c>
      <c r="D484" s="43">
        <v>200000</v>
      </c>
      <c r="E484" s="43">
        <v>90980.71</v>
      </c>
      <c r="F484" s="43">
        <v>20534.849999999999</v>
      </c>
      <c r="G484" s="43">
        <v>88484.44</v>
      </c>
      <c r="H484" s="43">
        <v>-200000</v>
      </c>
      <c r="I484" s="43">
        <v>-90980.71</v>
      </c>
      <c r="J484" s="43">
        <v>-109019.29</v>
      </c>
      <c r="K484" t="str">
        <f>_xlfn.XLOOKUP(A484,Working!F:F,Working!F:F)</f>
        <v>7990D</v>
      </c>
      <c r="L484" t="str">
        <f>_xlfn.XLOOKUP(A484,'GL014'!A:A,'GL014'!A:A)</f>
        <v>7990D</v>
      </c>
    </row>
    <row r="485" spans="1:12" x14ac:dyDescent="0.25">
      <c r="A485" t="s">
        <v>630</v>
      </c>
      <c r="B485" t="s">
        <v>1365</v>
      </c>
      <c r="C485" t="s">
        <v>1364</v>
      </c>
      <c r="D485" s="43">
        <v>343033.93</v>
      </c>
      <c r="E485" s="43">
        <v>343033.93</v>
      </c>
      <c r="F485" s="43">
        <v>0</v>
      </c>
      <c r="G485" s="43">
        <v>0</v>
      </c>
      <c r="H485" s="43">
        <v>-343033.93</v>
      </c>
      <c r="I485" s="43">
        <v>-343033.93</v>
      </c>
      <c r="J485" s="43">
        <v>0</v>
      </c>
      <c r="K485" t="str">
        <f>_xlfn.XLOOKUP(A485,Working!F:F,Working!F:F)</f>
        <v>7991D</v>
      </c>
      <c r="L485" t="e">
        <f>_xlfn.XLOOKUP(A485,'GL014'!A:A,'GL014'!A:A)</f>
        <v>#N/A</v>
      </c>
    </row>
    <row r="486" spans="1:12" x14ac:dyDescent="0.25">
      <c r="A486" t="s">
        <v>644</v>
      </c>
      <c r="B486" t="s">
        <v>1363</v>
      </c>
      <c r="C486" t="s">
        <v>1362</v>
      </c>
      <c r="D486" s="43">
        <v>850000</v>
      </c>
      <c r="E486" s="43">
        <v>96785.34</v>
      </c>
      <c r="F486" s="43">
        <v>450829.44</v>
      </c>
      <c r="G486" s="43">
        <v>302385.21999999997</v>
      </c>
      <c r="H486" s="43">
        <v>-850000</v>
      </c>
      <c r="I486" s="43">
        <v>-26095.14</v>
      </c>
      <c r="J486" s="43">
        <v>-823904.86</v>
      </c>
      <c r="K486" t="str">
        <f>_xlfn.XLOOKUP(A486,Working!F:F,Working!F:F)</f>
        <v>7998D</v>
      </c>
      <c r="L486" t="str">
        <f>_xlfn.XLOOKUP(A486,'GL014'!A:A,'GL014'!A:A)</f>
        <v>7998D</v>
      </c>
    </row>
    <row r="487" spans="1:12" x14ac:dyDescent="0.25">
      <c r="A487" t="s">
        <v>647</v>
      </c>
      <c r="B487" t="s">
        <v>1361</v>
      </c>
      <c r="C487" t="s">
        <v>1360</v>
      </c>
      <c r="D487" s="43">
        <v>630000</v>
      </c>
      <c r="E487" s="43">
        <v>106761.07</v>
      </c>
      <c r="F487" s="43">
        <v>2100</v>
      </c>
      <c r="G487" s="43">
        <v>521138.93</v>
      </c>
      <c r="H487" s="43">
        <v>-630000</v>
      </c>
      <c r="I487" s="43">
        <v>-106761.07</v>
      </c>
      <c r="J487" s="43">
        <v>-523238.93</v>
      </c>
      <c r="K487" t="str">
        <f>_xlfn.XLOOKUP(A487,Working!F:F,Working!F:F)</f>
        <v>7999D</v>
      </c>
      <c r="L487" t="str">
        <f>_xlfn.XLOOKUP(A487,'GL014'!A:A,'GL014'!A:A)</f>
        <v>7999D</v>
      </c>
    </row>
    <row r="488" spans="1:12" x14ac:dyDescent="0.25">
      <c r="A488" t="s">
        <v>650</v>
      </c>
      <c r="B488" t="s">
        <v>1359</v>
      </c>
      <c r="C488" t="s">
        <v>1358</v>
      </c>
      <c r="D488" s="43">
        <v>500000</v>
      </c>
      <c r="E488" s="43">
        <v>5020.55</v>
      </c>
      <c r="F488" s="43">
        <v>52716.35</v>
      </c>
      <c r="G488" s="43">
        <v>442263.1</v>
      </c>
      <c r="H488" s="43">
        <v>-500000</v>
      </c>
      <c r="I488" s="43">
        <v>-5020.55</v>
      </c>
      <c r="J488" s="43">
        <v>-494979.45</v>
      </c>
      <c r="K488" t="str">
        <f>_xlfn.XLOOKUP(A488,Working!F:F,Working!F:F)</f>
        <v>7A02D</v>
      </c>
      <c r="L488" t="str">
        <f>_xlfn.XLOOKUP(A488,'GL014'!A:A,'GL014'!A:A)</f>
        <v>7A02D</v>
      </c>
    </row>
    <row r="489" spans="1:12" x14ac:dyDescent="0.25">
      <c r="A489" t="s">
        <v>653</v>
      </c>
      <c r="B489" t="s">
        <v>1357</v>
      </c>
      <c r="C489" t="s">
        <v>1356</v>
      </c>
      <c r="D489" s="43">
        <v>100000</v>
      </c>
      <c r="E489" s="43">
        <v>27158.49</v>
      </c>
      <c r="F489" s="43">
        <v>69969.100000000006</v>
      </c>
      <c r="G489" s="43">
        <v>2872.41</v>
      </c>
      <c r="H489" s="43">
        <v>-100000</v>
      </c>
      <c r="I489" s="43">
        <v>-27158.49</v>
      </c>
      <c r="J489" s="43">
        <v>-72841.509999999995</v>
      </c>
      <c r="K489" t="str">
        <f>_xlfn.XLOOKUP(A489,Working!F:F,Working!F:F)</f>
        <v>7A03D</v>
      </c>
      <c r="L489" t="str">
        <f>_xlfn.XLOOKUP(A489,'GL014'!A:A,'GL014'!A:A)</f>
        <v>7A03D</v>
      </c>
    </row>
    <row r="490" spans="1:12" x14ac:dyDescent="0.25">
      <c r="A490" t="s">
        <v>656</v>
      </c>
      <c r="B490" t="s">
        <v>1355</v>
      </c>
      <c r="C490" t="s">
        <v>1354</v>
      </c>
      <c r="D490" s="43">
        <v>600000</v>
      </c>
      <c r="E490" s="43">
        <v>395263.9</v>
      </c>
      <c r="F490" s="43">
        <v>138980.88</v>
      </c>
      <c r="G490" s="43">
        <v>65755.22</v>
      </c>
      <c r="H490" s="43">
        <v>-600000</v>
      </c>
      <c r="I490" s="43">
        <v>-395263.9</v>
      </c>
      <c r="J490" s="43">
        <v>-204736.1</v>
      </c>
      <c r="K490" t="str">
        <f>_xlfn.XLOOKUP(A490,Working!F:F,Working!F:F)</f>
        <v>7A04D</v>
      </c>
      <c r="L490" t="str">
        <f>_xlfn.XLOOKUP(A490,'GL014'!A:A,'GL014'!A:A)</f>
        <v>7A04D</v>
      </c>
    </row>
    <row r="491" spans="1:12" x14ac:dyDescent="0.25">
      <c r="A491" t="s">
        <v>659</v>
      </c>
      <c r="B491" t="s">
        <v>1353</v>
      </c>
      <c r="C491" t="s">
        <v>1352</v>
      </c>
      <c r="D491" s="43">
        <v>600000</v>
      </c>
      <c r="E491" s="43">
        <v>429514.03</v>
      </c>
      <c r="F491" s="43">
        <v>133083.44</v>
      </c>
      <c r="G491" s="43">
        <v>37402.53</v>
      </c>
      <c r="H491" s="43">
        <v>-600000</v>
      </c>
      <c r="I491" s="43">
        <v>-428083.9</v>
      </c>
      <c r="J491" s="43">
        <v>-171916.1</v>
      </c>
      <c r="K491" t="str">
        <f>_xlfn.XLOOKUP(A491,Working!F:F,Working!F:F)</f>
        <v>7A11D</v>
      </c>
      <c r="L491" t="str">
        <f>_xlfn.XLOOKUP(A491,'GL014'!A:A,'GL014'!A:A)</f>
        <v>7A11D</v>
      </c>
    </row>
    <row r="492" spans="1:12" x14ac:dyDescent="0.25">
      <c r="A492" t="s">
        <v>662</v>
      </c>
      <c r="B492" t="s">
        <v>1351</v>
      </c>
      <c r="C492" t="s">
        <v>1350</v>
      </c>
      <c r="D492" s="43">
        <v>600000</v>
      </c>
      <c r="E492" s="43">
        <v>42964.89</v>
      </c>
      <c r="F492" s="43">
        <v>521143.21</v>
      </c>
      <c r="G492" s="43">
        <v>35891.9</v>
      </c>
      <c r="H492" s="43">
        <v>-600000</v>
      </c>
      <c r="I492" s="43">
        <v>-42964.89</v>
      </c>
      <c r="J492" s="43">
        <v>-557035.11</v>
      </c>
      <c r="K492" t="str">
        <f>_xlfn.XLOOKUP(A492,Working!F:F,Working!F:F)</f>
        <v>7A12D</v>
      </c>
      <c r="L492" t="str">
        <f>_xlfn.XLOOKUP(A492,'GL014'!A:A,'GL014'!A:A)</f>
        <v>7A12D</v>
      </c>
    </row>
    <row r="493" spans="1:12" x14ac:dyDescent="0.25">
      <c r="A493" t="s">
        <v>665</v>
      </c>
      <c r="B493" t="s">
        <v>1349</v>
      </c>
      <c r="C493" t="s">
        <v>1348</v>
      </c>
      <c r="D493" s="43">
        <v>200000</v>
      </c>
      <c r="E493" s="43">
        <v>3012.36</v>
      </c>
      <c r="F493" s="43">
        <v>5000</v>
      </c>
      <c r="G493" s="43">
        <v>191987.64</v>
      </c>
      <c r="H493" s="43">
        <v>-200000</v>
      </c>
      <c r="I493" s="43">
        <v>-3012.36</v>
      </c>
      <c r="J493" s="43">
        <v>-196987.64</v>
      </c>
      <c r="K493" t="str">
        <f>_xlfn.XLOOKUP(A493,Working!F:F,Working!F:F)</f>
        <v>7A14D</v>
      </c>
      <c r="L493" t="str">
        <f>_xlfn.XLOOKUP(A493,'GL014'!A:A,'GL014'!A:A)</f>
        <v>7A14D</v>
      </c>
    </row>
    <row r="494" spans="1:12" x14ac:dyDescent="0.25">
      <c r="A494" t="s">
        <v>668</v>
      </c>
      <c r="B494" t="s">
        <v>1347</v>
      </c>
      <c r="C494" t="s">
        <v>1346</v>
      </c>
      <c r="D494" s="43">
        <v>450000</v>
      </c>
      <c r="E494" s="43">
        <v>16442.11</v>
      </c>
      <c r="F494" s="43">
        <v>52930.400000000001</v>
      </c>
      <c r="G494" s="43">
        <v>380627.49</v>
      </c>
      <c r="H494" s="43">
        <v>-450000</v>
      </c>
      <c r="I494" s="43">
        <v>-16442.11</v>
      </c>
      <c r="J494" s="43">
        <v>-433557.89</v>
      </c>
      <c r="K494" t="str">
        <f>_xlfn.XLOOKUP(A494,Working!F:F,Working!F:F)</f>
        <v>7A15D</v>
      </c>
      <c r="L494" t="str">
        <f>_xlfn.XLOOKUP(A494,'GL014'!A:A,'GL014'!A:A)</f>
        <v>7A15D</v>
      </c>
    </row>
    <row r="495" spans="1:12" x14ac:dyDescent="0.25">
      <c r="A495" t="s">
        <v>671</v>
      </c>
      <c r="B495" t="s">
        <v>1345</v>
      </c>
      <c r="C495" t="s">
        <v>1344</v>
      </c>
      <c r="D495" s="43">
        <v>150000</v>
      </c>
      <c r="E495" s="43">
        <v>147015.42000000001</v>
      </c>
      <c r="F495" s="43">
        <v>0</v>
      </c>
      <c r="G495" s="43">
        <v>2984.58</v>
      </c>
      <c r="H495" s="43">
        <v>-150000</v>
      </c>
      <c r="I495" s="43">
        <v>-147015.42000000001</v>
      </c>
      <c r="J495" s="43">
        <v>-2984.58</v>
      </c>
      <c r="K495" t="str">
        <f>_xlfn.XLOOKUP(A495,Working!F:F,Working!F:F)</f>
        <v>7A21D</v>
      </c>
      <c r="L495" t="str">
        <f>_xlfn.XLOOKUP(A495,'GL014'!A:A,'GL014'!A:A)</f>
        <v>7A21D</v>
      </c>
    </row>
    <row r="496" spans="1:12" x14ac:dyDescent="0.25">
      <c r="A496" t="s">
        <v>674</v>
      </c>
      <c r="B496" t="s">
        <v>1343</v>
      </c>
      <c r="C496" t="s">
        <v>1342</v>
      </c>
      <c r="D496" s="43">
        <v>6024.68</v>
      </c>
      <c r="E496" s="43">
        <v>6024.68</v>
      </c>
      <c r="F496" s="43">
        <v>0</v>
      </c>
      <c r="G496" s="43">
        <v>0</v>
      </c>
      <c r="H496" s="43">
        <v>-6024.68</v>
      </c>
      <c r="I496" s="43">
        <v>-6024.68</v>
      </c>
      <c r="J496" s="43">
        <v>0</v>
      </c>
      <c r="K496" t="str">
        <f>_xlfn.XLOOKUP(A496,Working!F:F,Working!F:F)</f>
        <v>7A22D</v>
      </c>
      <c r="L496" t="e">
        <f>_xlfn.XLOOKUP(A496,'GL014'!A:A,'GL014'!A:A)</f>
        <v>#N/A</v>
      </c>
    </row>
    <row r="497" spans="1:12" x14ac:dyDescent="0.25">
      <c r="A497" t="s">
        <v>677</v>
      </c>
      <c r="B497" t="s">
        <v>1341</v>
      </c>
      <c r="C497" t="s">
        <v>1340</v>
      </c>
      <c r="D497" s="43">
        <v>500975.32</v>
      </c>
      <c r="E497" s="43">
        <v>489022.28</v>
      </c>
      <c r="F497" s="43">
        <v>0</v>
      </c>
      <c r="G497" s="43">
        <v>11953.04</v>
      </c>
      <c r="H497" s="43">
        <v>-500975.32</v>
      </c>
      <c r="I497" s="43">
        <v>-489022.28</v>
      </c>
      <c r="J497" s="43">
        <v>-11953.04</v>
      </c>
      <c r="K497" t="str">
        <f>_xlfn.XLOOKUP(A497,Working!F:F,Working!F:F)</f>
        <v>7A23D</v>
      </c>
      <c r="L497" t="str">
        <f>_xlfn.XLOOKUP(A497,'GL014'!A:A,'GL014'!A:A)</f>
        <v>7A23D</v>
      </c>
    </row>
    <row r="498" spans="1:12" x14ac:dyDescent="0.25">
      <c r="A498" t="s">
        <v>683</v>
      </c>
      <c r="B498" t="s">
        <v>1339</v>
      </c>
      <c r="C498" t="s">
        <v>1338</v>
      </c>
      <c r="D498" s="43">
        <v>500000</v>
      </c>
      <c r="E498" s="43">
        <v>11102.1</v>
      </c>
      <c r="F498" s="43">
        <v>13897.9</v>
      </c>
      <c r="G498" s="43">
        <v>475000</v>
      </c>
      <c r="H498" s="43">
        <v>-500000</v>
      </c>
      <c r="I498" s="43">
        <v>-11102.1</v>
      </c>
      <c r="J498" s="43">
        <v>-488897.9</v>
      </c>
      <c r="K498" t="str">
        <f>_xlfn.XLOOKUP(A498,Working!F:F,Working!F:F)</f>
        <v>7A26D</v>
      </c>
      <c r="L498" t="str">
        <f>_xlfn.XLOOKUP(A498,'GL014'!A:A,'GL014'!A:A)</f>
        <v>7A26D</v>
      </c>
    </row>
    <row r="499" spans="1:12" x14ac:dyDescent="0.25">
      <c r="A499" t="s">
        <v>686</v>
      </c>
      <c r="B499" t="s">
        <v>1337</v>
      </c>
      <c r="C499" t="s">
        <v>1336</v>
      </c>
      <c r="D499" s="43">
        <v>955000</v>
      </c>
      <c r="E499" s="43">
        <v>0</v>
      </c>
      <c r="F499" s="43">
        <v>0</v>
      </c>
      <c r="G499" s="43">
        <v>955000</v>
      </c>
      <c r="H499" s="43">
        <v>-955000</v>
      </c>
      <c r="I499" s="43">
        <v>0</v>
      </c>
      <c r="J499" s="43">
        <v>-955000</v>
      </c>
      <c r="K499" t="str">
        <f>_xlfn.XLOOKUP(A499,Working!F:F,Working!F:F)</f>
        <v>7A27D</v>
      </c>
      <c r="L499" t="str">
        <f>_xlfn.XLOOKUP(A499,'GL014'!A:A,'GL014'!A:A)</f>
        <v>7A27D</v>
      </c>
    </row>
    <row r="500" spans="1:12" x14ac:dyDescent="0.25">
      <c r="A500" t="s">
        <v>689</v>
      </c>
      <c r="B500" t="s">
        <v>1335</v>
      </c>
      <c r="C500" t="s">
        <v>1334</v>
      </c>
      <c r="D500" s="43">
        <v>305000</v>
      </c>
      <c r="E500" s="43">
        <v>115332.64</v>
      </c>
      <c r="F500" s="43">
        <v>183034.31</v>
      </c>
      <c r="G500" s="43">
        <v>6633.05</v>
      </c>
      <c r="H500" s="43">
        <v>-305000</v>
      </c>
      <c r="I500" s="43">
        <v>-115094.29</v>
      </c>
      <c r="J500" s="43">
        <v>-189905.71</v>
      </c>
      <c r="K500" t="str">
        <f>_xlfn.XLOOKUP(A500,Working!F:F,Working!F:F)</f>
        <v>7A29D</v>
      </c>
      <c r="L500" t="str">
        <f>_xlfn.XLOOKUP(A500,'GL014'!A:A,'GL014'!A:A)</f>
        <v>7A29D</v>
      </c>
    </row>
    <row r="501" spans="1:12" x14ac:dyDescent="0.25">
      <c r="A501" t="s">
        <v>692</v>
      </c>
      <c r="B501" t="s">
        <v>1333</v>
      </c>
      <c r="C501" t="s">
        <v>1332</v>
      </c>
      <c r="D501" s="43">
        <v>5165000</v>
      </c>
      <c r="E501" s="43">
        <v>679558.6</v>
      </c>
      <c r="F501" s="43">
        <v>956319.92</v>
      </c>
      <c r="G501" s="43">
        <v>3529121.48</v>
      </c>
      <c r="H501" s="43">
        <v>-5165000</v>
      </c>
      <c r="I501" s="43">
        <v>-678922.42</v>
      </c>
      <c r="J501" s="43">
        <v>-4486077.58</v>
      </c>
      <c r="K501" t="str">
        <f>_xlfn.XLOOKUP(A501,Working!F:F,Working!F:F)</f>
        <v>7A30D</v>
      </c>
      <c r="L501" t="str">
        <f>_xlfn.XLOOKUP(A501,'GL014'!A:A,'GL014'!A:A)</f>
        <v>7A30D</v>
      </c>
    </row>
    <row r="502" spans="1:12" x14ac:dyDescent="0.25">
      <c r="A502" t="s">
        <v>695</v>
      </c>
      <c r="B502" t="s">
        <v>1331</v>
      </c>
      <c r="C502" t="s">
        <v>1330</v>
      </c>
      <c r="D502" s="43">
        <v>785000</v>
      </c>
      <c r="E502" s="43">
        <v>325392.90999999997</v>
      </c>
      <c r="F502" s="43">
        <v>10949.27</v>
      </c>
      <c r="G502" s="43">
        <v>448657.82</v>
      </c>
      <c r="H502" s="43">
        <v>-785000</v>
      </c>
      <c r="I502" s="43">
        <v>-325392.90999999997</v>
      </c>
      <c r="J502" s="43">
        <v>-459607.09</v>
      </c>
      <c r="K502" t="str">
        <f>_xlfn.XLOOKUP(A502,Working!F:F,Working!F:F)</f>
        <v>7A31D</v>
      </c>
      <c r="L502" t="str">
        <f>_xlfn.XLOOKUP(A502,'GL014'!A:A,'GL014'!A:A)</f>
        <v>7A31D</v>
      </c>
    </row>
    <row r="503" spans="1:12" x14ac:dyDescent="0.25">
      <c r="A503" t="s">
        <v>698</v>
      </c>
      <c r="B503" t="s">
        <v>1329</v>
      </c>
      <c r="C503" t="s">
        <v>1328</v>
      </c>
      <c r="D503" s="43">
        <v>450000</v>
      </c>
      <c r="E503" s="43">
        <v>307806.3</v>
      </c>
      <c r="F503" s="43">
        <v>120499.18</v>
      </c>
      <c r="G503" s="43">
        <v>21694.52</v>
      </c>
      <c r="H503" s="43">
        <v>-450000</v>
      </c>
      <c r="I503" s="43">
        <v>-307806.3</v>
      </c>
      <c r="J503" s="43">
        <v>-142193.70000000001</v>
      </c>
      <c r="K503" t="str">
        <f>_xlfn.XLOOKUP(A503,Working!F:F,Working!F:F)</f>
        <v>7A33D</v>
      </c>
      <c r="L503" t="str">
        <f>_xlfn.XLOOKUP(A503,'GL014'!A:A,'GL014'!A:A)</f>
        <v>7A33D</v>
      </c>
    </row>
    <row r="504" spans="1:12" x14ac:dyDescent="0.25">
      <c r="A504" t="s">
        <v>701</v>
      </c>
      <c r="B504" t="s">
        <v>1327</v>
      </c>
      <c r="C504" t="s">
        <v>1326</v>
      </c>
      <c r="D504" s="43">
        <v>4500000</v>
      </c>
      <c r="E504" s="43">
        <v>809629.19</v>
      </c>
      <c r="F504" s="43">
        <v>2258583.9700000002</v>
      </c>
      <c r="G504" s="43">
        <v>1431786.84</v>
      </c>
      <c r="H504" s="43">
        <v>-4500000</v>
      </c>
      <c r="I504" s="43">
        <v>-803670.36</v>
      </c>
      <c r="J504" s="43">
        <v>-3696329.64</v>
      </c>
      <c r="K504" t="str">
        <f>_xlfn.XLOOKUP(A504,Working!F:F,Working!F:F)</f>
        <v>7A34D</v>
      </c>
      <c r="L504" t="str">
        <f>_xlfn.XLOOKUP(A504,'GL014'!A:A,'GL014'!A:A)</f>
        <v>7A34D</v>
      </c>
    </row>
    <row r="505" spans="1:12" x14ac:dyDescent="0.25">
      <c r="A505" t="s">
        <v>704</v>
      </c>
      <c r="B505" t="s">
        <v>1325</v>
      </c>
      <c r="C505" t="s">
        <v>1324</v>
      </c>
      <c r="D505" s="43">
        <v>275630.09000000003</v>
      </c>
      <c r="E505" s="43">
        <v>260740.55</v>
      </c>
      <c r="F505" s="43">
        <v>2510.3000000000002</v>
      </c>
      <c r="G505" s="43">
        <v>12379.24</v>
      </c>
      <c r="H505" s="43">
        <v>-275630.09000000003</v>
      </c>
      <c r="I505" s="43">
        <v>-260740.55</v>
      </c>
      <c r="J505" s="43">
        <v>-14889.54</v>
      </c>
      <c r="K505" t="str">
        <f>_xlfn.XLOOKUP(A505,Working!F:F,Working!F:F)</f>
        <v>7A35D</v>
      </c>
      <c r="L505" t="str">
        <f>_xlfn.XLOOKUP(A505,'GL014'!A:A,'GL014'!A:A)</f>
        <v>7A35D</v>
      </c>
    </row>
    <row r="506" spans="1:12" x14ac:dyDescent="0.25">
      <c r="A506" t="s">
        <v>707</v>
      </c>
      <c r="B506" t="s">
        <v>1323</v>
      </c>
      <c r="C506" t="s">
        <v>1322</v>
      </c>
      <c r="D506" s="43">
        <v>110000</v>
      </c>
      <c r="E506" s="43">
        <v>54713.89</v>
      </c>
      <c r="F506" s="43">
        <v>3361.74</v>
      </c>
      <c r="G506" s="43">
        <v>51924.37</v>
      </c>
      <c r="H506" s="43">
        <v>-110000</v>
      </c>
      <c r="I506" s="43">
        <v>-54713.89</v>
      </c>
      <c r="J506" s="43">
        <v>-55286.11</v>
      </c>
      <c r="K506" t="str">
        <f>_xlfn.XLOOKUP(A506,Working!F:F,Working!F:F)</f>
        <v>7A36D</v>
      </c>
      <c r="L506" t="str">
        <f>_xlfn.XLOOKUP(A506,'GL014'!A:A,'GL014'!A:A)</f>
        <v>7A36D</v>
      </c>
    </row>
    <row r="507" spans="1:12" x14ac:dyDescent="0.25">
      <c r="A507" t="s">
        <v>710</v>
      </c>
      <c r="B507" t="s">
        <v>1321</v>
      </c>
      <c r="C507" t="s">
        <v>1320</v>
      </c>
      <c r="D507" s="43">
        <v>100000</v>
      </c>
      <c r="E507" s="43">
        <v>97189.86</v>
      </c>
      <c r="F507" s="43">
        <v>0</v>
      </c>
      <c r="G507" s="43">
        <v>2810.14</v>
      </c>
      <c r="H507" s="43">
        <v>-100000</v>
      </c>
      <c r="I507" s="43">
        <v>-97189.86</v>
      </c>
      <c r="J507" s="43">
        <v>-2810.14</v>
      </c>
      <c r="K507" t="str">
        <f>_xlfn.XLOOKUP(A507,Working!F:F,Working!F:F)</f>
        <v>7A37D</v>
      </c>
      <c r="L507" t="str">
        <f>_xlfn.XLOOKUP(A507,'GL014'!A:A,'GL014'!A:A)</f>
        <v>7A37D</v>
      </c>
    </row>
    <row r="508" spans="1:12" x14ac:dyDescent="0.25">
      <c r="A508" t="s">
        <v>713</v>
      </c>
      <c r="B508" t="s">
        <v>1319</v>
      </c>
      <c r="C508" t="s">
        <v>1318</v>
      </c>
      <c r="D508" s="43">
        <v>75000</v>
      </c>
      <c r="E508" s="43">
        <v>13564.81</v>
      </c>
      <c r="F508" s="43">
        <v>1685.19</v>
      </c>
      <c r="G508" s="43">
        <v>59750</v>
      </c>
      <c r="H508" s="43">
        <v>-75000</v>
      </c>
      <c r="I508" s="43">
        <v>-13564.81</v>
      </c>
      <c r="J508" s="43">
        <v>-61435.19</v>
      </c>
      <c r="K508" t="str">
        <f>_xlfn.XLOOKUP(A508,Working!F:F,Working!F:F)</f>
        <v>7A38D</v>
      </c>
      <c r="L508" t="str">
        <f>_xlfn.XLOOKUP(A508,'GL014'!A:A,'GL014'!A:A)</f>
        <v>7A38D</v>
      </c>
    </row>
    <row r="509" spans="1:12" x14ac:dyDescent="0.25">
      <c r="A509" t="s">
        <v>716</v>
      </c>
      <c r="B509" t="s">
        <v>1317</v>
      </c>
      <c r="C509" t="s">
        <v>1316</v>
      </c>
      <c r="D509" s="43">
        <v>1000000</v>
      </c>
      <c r="E509" s="43">
        <v>27430.799999999999</v>
      </c>
      <c r="F509" s="43">
        <v>267562.2</v>
      </c>
      <c r="G509" s="43">
        <v>705007</v>
      </c>
      <c r="H509" s="43">
        <v>-1000000</v>
      </c>
      <c r="I509" s="43">
        <v>-26000.67</v>
      </c>
      <c r="J509" s="43">
        <v>-973999.33</v>
      </c>
      <c r="K509" t="str">
        <f>_xlfn.XLOOKUP(A509,Working!F:F,Working!F:F)</f>
        <v>7A39D</v>
      </c>
      <c r="L509" t="str">
        <f>_xlfn.XLOOKUP(A509,'GL014'!A:A,'GL014'!A:A)</f>
        <v>7A39D</v>
      </c>
    </row>
    <row r="510" spans="1:12" x14ac:dyDescent="0.25">
      <c r="A510" t="s">
        <v>719</v>
      </c>
      <c r="B510" t="s">
        <v>1315</v>
      </c>
      <c r="C510" t="s">
        <v>1314</v>
      </c>
      <c r="D510" s="43">
        <v>10485189.25</v>
      </c>
      <c r="E510" s="43">
        <v>517054.96</v>
      </c>
      <c r="F510" s="43">
        <v>385072.33</v>
      </c>
      <c r="G510" s="43">
        <v>9583061.9600000009</v>
      </c>
      <c r="H510" s="43">
        <v>-10485189.25</v>
      </c>
      <c r="I510" s="43">
        <v>-397369.62</v>
      </c>
      <c r="J510" s="43">
        <v>-10087819.630000001</v>
      </c>
      <c r="K510" t="str">
        <f>_xlfn.XLOOKUP(A510,Working!F:F,Working!F:F)</f>
        <v>7A40D</v>
      </c>
      <c r="L510" t="str">
        <f>_xlfn.XLOOKUP(A510,'GL014'!A:A,'GL014'!A:A)</f>
        <v>7A40D</v>
      </c>
    </row>
    <row r="511" spans="1:12" x14ac:dyDescent="0.25">
      <c r="A511" t="s">
        <v>722</v>
      </c>
      <c r="B511" t="s">
        <v>1313</v>
      </c>
      <c r="C511" t="s">
        <v>1312</v>
      </c>
      <c r="D511" s="43">
        <v>2150000</v>
      </c>
      <c r="E511" s="43">
        <v>367305.42</v>
      </c>
      <c r="F511" s="43">
        <v>193174.81</v>
      </c>
      <c r="G511" s="43">
        <v>1589519.77</v>
      </c>
      <c r="H511" s="43">
        <v>-2150000</v>
      </c>
      <c r="I511" s="43">
        <v>-367305.42</v>
      </c>
      <c r="J511" s="43">
        <v>-1782694.58</v>
      </c>
      <c r="K511" t="str">
        <f>_xlfn.XLOOKUP(A511,Working!F:F,Working!F:F)</f>
        <v>7A41D</v>
      </c>
      <c r="L511" t="str">
        <f>_xlfn.XLOOKUP(A511,'GL014'!A:A,'GL014'!A:A)</f>
        <v>7A41D</v>
      </c>
    </row>
    <row r="512" spans="1:12" x14ac:dyDescent="0.25">
      <c r="A512" t="s">
        <v>725</v>
      </c>
      <c r="B512" t="s">
        <v>1311</v>
      </c>
      <c r="C512" t="s">
        <v>1310</v>
      </c>
      <c r="D512" s="43">
        <v>920000</v>
      </c>
      <c r="E512" s="43">
        <v>447170.56</v>
      </c>
      <c r="F512" s="43">
        <v>0</v>
      </c>
      <c r="G512" s="43">
        <v>472829.44</v>
      </c>
      <c r="H512" s="43">
        <v>-920000</v>
      </c>
      <c r="I512" s="43">
        <v>-447170.56</v>
      </c>
      <c r="J512" s="43">
        <v>-472829.44</v>
      </c>
      <c r="K512" t="str">
        <f>_xlfn.XLOOKUP(A512,Working!F:F,Working!F:F)</f>
        <v>7A42D</v>
      </c>
      <c r="L512" t="str">
        <f>_xlfn.XLOOKUP(A512,'GL014'!A:A,'GL014'!A:A)</f>
        <v>7A42D</v>
      </c>
    </row>
    <row r="513" spans="1:12" x14ac:dyDescent="0.25">
      <c r="A513" t="s">
        <v>728</v>
      </c>
      <c r="B513" t="s">
        <v>1309</v>
      </c>
      <c r="C513" t="s">
        <v>1308</v>
      </c>
      <c r="D513" s="43">
        <v>3087985.08</v>
      </c>
      <c r="E513" s="43">
        <v>2623713.29</v>
      </c>
      <c r="F513" s="43">
        <v>124200.53</v>
      </c>
      <c r="G513" s="43">
        <v>340071.26</v>
      </c>
      <c r="H513" s="43">
        <v>-3087985.08</v>
      </c>
      <c r="I513" s="43">
        <v>-2620257.14</v>
      </c>
      <c r="J513" s="43">
        <v>-467727.94</v>
      </c>
      <c r="K513" t="str">
        <f>_xlfn.XLOOKUP(A513,Working!F:F,Working!F:F)</f>
        <v>7A43D</v>
      </c>
      <c r="L513" t="str">
        <f>_xlfn.XLOOKUP(A513,'GL014'!A:A,'GL014'!A:A)</f>
        <v>7A43D</v>
      </c>
    </row>
    <row r="514" spans="1:12" x14ac:dyDescent="0.25">
      <c r="A514" t="s">
        <v>734</v>
      </c>
      <c r="B514" t="s">
        <v>1307</v>
      </c>
      <c r="C514" t="s">
        <v>1306</v>
      </c>
      <c r="D514" s="43">
        <v>11100000</v>
      </c>
      <c r="E514" s="43">
        <v>1246104.78</v>
      </c>
      <c r="F514" s="43">
        <v>9615451.75</v>
      </c>
      <c r="G514" s="43">
        <v>238443.47</v>
      </c>
      <c r="H514" s="43">
        <v>-11100000</v>
      </c>
      <c r="I514" s="43">
        <v>-1220404.95</v>
      </c>
      <c r="J514" s="43">
        <v>-9879595.0500000007</v>
      </c>
      <c r="K514" t="str">
        <f>_xlfn.XLOOKUP(A514,Working!F:F,Working!F:F)</f>
        <v>7A45D</v>
      </c>
      <c r="L514" t="str">
        <f>_xlfn.XLOOKUP(A514,'GL014'!A:A,'GL014'!A:A)</f>
        <v>7A45D</v>
      </c>
    </row>
    <row r="515" spans="1:12" x14ac:dyDescent="0.25">
      <c r="A515" t="s">
        <v>736</v>
      </c>
      <c r="B515" t="s">
        <v>1305</v>
      </c>
      <c r="C515" t="s">
        <v>1304</v>
      </c>
      <c r="D515" s="43">
        <v>500000</v>
      </c>
      <c r="E515" s="43">
        <v>98835.520000000004</v>
      </c>
      <c r="F515" s="43">
        <v>25558.78</v>
      </c>
      <c r="G515" s="43">
        <v>375605.7</v>
      </c>
      <c r="H515" s="43">
        <v>-500000</v>
      </c>
      <c r="I515" s="43">
        <v>-98835.520000000004</v>
      </c>
      <c r="J515" s="43">
        <v>-401164.48</v>
      </c>
      <c r="K515" t="str">
        <f>_xlfn.XLOOKUP(A515,Working!F:F,Working!F:F)</f>
        <v>7A46D</v>
      </c>
      <c r="L515" t="str">
        <f>_xlfn.XLOOKUP(A515,'GL014'!A:A,'GL014'!A:A)</f>
        <v>7A46D</v>
      </c>
    </row>
    <row r="516" spans="1:12" x14ac:dyDescent="0.25">
      <c r="A516" t="s">
        <v>739</v>
      </c>
      <c r="B516" t="s">
        <v>1303</v>
      </c>
      <c r="C516" t="s">
        <v>1302</v>
      </c>
      <c r="D516" s="43">
        <v>542009.15</v>
      </c>
      <c r="E516" s="43">
        <v>119410.88</v>
      </c>
      <c r="F516" s="43">
        <v>30243.72</v>
      </c>
      <c r="G516" s="43">
        <v>392354.55</v>
      </c>
      <c r="H516" s="43">
        <v>-542009.15</v>
      </c>
      <c r="I516" s="43">
        <v>-118457.48</v>
      </c>
      <c r="J516" s="43">
        <v>-423551.67</v>
      </c>
      <c r="K516" t="str">
        <f>_xlfn.XLOOKUP(A516,Working!F:F,Working!F:F)</f>
        <v>7A47D</v>
      </c>
      <c r="L516" t="str">
        <f>_xlfn.XLOOKUP(A516,'GL014'!A:A,'GL014'!A:A)</f>
        <v>7A47D</v>
      </c>
    </row>
    <row r="517" spans="1:12" x14ac:dyDescent="0.25">
      <c r="A517" t="s">
        <v>742</v>
      </c>
      <c r="B517" t="s">
        <v>1301</v>
      </c>
      <c r="C517" t="s">
        <v>1300</v>
      </c>
      <c r="D517" s="43">
        <v>848807.2</v>
      </c>
      <c r="E517" s="43">
        <v>411226.93</v>
      </c>
      <c r="F517" s="43">
        <v>383870.1</v>
      </c>
      <c r="G517" s="43">
        <v>53710.17</v>
      </c>
      <c r="H517" s="43">
        <v>-848807.2</v>
      </c>
      <c r="I517" s="43">
        <v>-406408.56</v>
      </c>
      <c r="J517" s="43">
        <v>-442398.64</v>
      </c>
      <c r="K517" t="str">
        <f>_xlfn.XLOOKUP(A517,Working!F:F,Working!F:F)</f>
        <v>7A48D</v>
      </c>
      <c r="L517" t="str">
        <f>_xlfn.XLOOKUP(A517,'GL014'!A:A,'GL014'!A:A)</f>
        <v>7A48D</v>
      </c>
    </row>
    <row r="518" spans="1:12" x14ac:dyDescent="0.25">
      <c r="A518" t="s">
        <v>746</v>
      </c>
      <c r="B518" t="s">
        <v>1299</v>
      </c>
      <c r="C518" t="s">
        <v>1298</v>
      </c>
      <c r="D518" s="43">
        <v>1500000</v>
      </c>
      <c r="E518" s="43">
        <v>113687.85</v>
      </c>
      <c r="F518" s="43">
        <v>643339.85</v>
      </c>
      <c r="G518" s="43">
        <v>742972.3</v>
      </c>
      <c r="H518" s="43">
        <v>-1500000</v>
      </c>
      <c r="I518" s="43">
        <v>-112815.89</v>
      </c>
      <c r="J518" s="43">
        <v>-1387184.11</v>
      </c>
      <c r="K518" t="str">
        <f>_xlfn.XLOOKUP(A518,Working!F:F,Working!F:F)</f>
        <v>7A50D</v>
      </c>
      <c r="L518" t="str">
        <f>_xlfn.XLOOKUP(A518,'GL014'!A:A,'GL014'!A:A)</f>
        <v>7A50D</v>
      </c>
    </row>
    <row r="519" spans="1:12" x14ac:dyDescent="0.25">
      <c r="A519" t="s">
        <v>749</v>
      </c>
      <c r="B519" t="s">
        <v>1297</v>
      </c>
      <c r="C519" t="s">
        <v>1296</v>
      </c>
      <c r="D519" s="43">
        <v>350000</v>
      </c>
      <c r="E519" s="43">
        <v>282248.49</v>
      </c>
      <c r="F519" s="43">
        <v>36344.15</v>
      </c>
      <c r="G519" s="43">
        <v>31407.360000000001</v>
      </c>
      <c r="H519" s="43">
        <v>-350000</v>
      </c>
      <c r="I519" s="43">
        <v>-282248.49</v>
      </c>
      <c r="J519" s="43">
        <v>-67751.509999999995</v>
      </c>
      <c r="K519" t="str">
        <f>_xlfn.XLOOKUP(A519,Working!F:F,Working!F:F)</f>
        <v>7A51D</v>
      </c>
      <c r="L519" t="str">
        <f>_xlfn.XLOOKUP(A519,'GL014'!A:A,'GL014'!A:A)</f>
        <v>7A51D</v>
      </c>
    </row>
    <row r="520" spans="1:12" x14ac:dyDescent="0.25">
      <c r="A520" t="s">
        <v>768</v>
      </c>
      <c r="B520" t="s">
        <v>1295</v>
      </c>
      <c r="C520" t="s">
        <v>1294</v>
      </c>
      <c r="D520" s="43">
        <v>100000</v>
      </c>
      <c r="E520" s="43">
        <v>8103.91</v>
      </c>
      <c r="F520" s="43">
        <v>20498.09</v>
      </c>
      <c r="G520" s="43">
        <v>71398</v>
      </c>
      <c r="H520" s="43">
        <v>-100000</v>
      </c>
      <c r="I520" s="43">
        <v>-7627.21</v>
      </c>
      <c r="J520" s="43">
        <v>-92372.79</v>
      </c>
      <c r="K520" t="str">
        <f>_xlfn.XLOOKUP(A520,Working!F:F,Working!F:F)</f>
        <v>7A58D</v>
      </c>
      <c r="L520" t="str">
        <f>_xlfn.XLOOKUP(A520,'GL014'!A:A,'GL014'!A:A)</f>
        <v>7A58D</v>
      </c>
    </row>
    <row r="521" spans="1:12" x14ac:dyDescent="0.25">
      <c r="A521" t="s">
        <v>771</v>
      </c>
      <c r="B521" t="s">
        <v>1293</v>
      </c>
      <c r="C521" t="s">
        <v>1292</v>
      </c>
      <c r="D521" s="43">
        <v>1000000</v>
      </c>
      <c r="E521" s="43">
        <v>0</v>
      </c>
      <c r="F521" s="43">
        <v>69598.2</v>
      </c>
      <c r="G521" s="43">
        <v>930401.8</v>
      </c>
      <c r="H521" s="43">
        <v>-1000000</v>
      </c>
      <c r="I521" s="43">
        <v>0</v>
      </c>
      <c r="J521" s="43">
        <v>-1000000</v>
      </c>
      <c r="K521" t="str">
        <f>_xlfn.XLOOKUP(A521,Working!F:F,Working!F:F)</f>
        <v>7A59D</v>
      </c>
      <c r="L521" t="str">
        <f>_xlfn.XLOOKUP(A521,'GL014'!A:A,'GL014'!A:A)</f>
        <v>7A59D</v>
      </c>
    </row>
    <row r="522" spans="1:12" x14ac:dyDescent="0.25">
      <c r="A522" t="s">
        <v>774</v>
      </c>
      <c r="B522" t="s">
        <v>1291</v>
      </c>
      <c r="C522" t="s">
        <v>1290</v>
      </c>
      <c r="D522" s="43">
        <v>6800000</v>
      </c>
      <c r="E522" s="43">
        <v>0</v>
      </c>
      <c r="F522" s="43">
        <v>0</v>
      </c>
      <c r="G522" s="43">
        <v>6800000</v>
      </c>
      <c r="H522" s="43">
        <v>-6800000</v>
      </c>
      <c r="I522" s="43">
        <v>0</v>
      </c>
      <c r="J522" s="43">
        <v>-6800000</v>
      </c>
      <c r="K522" t="str">
        <f>_xlfn.XLOOKUP(A522,Working!F:F,Working!F:F)</f>
        <v>7A60D</v>
      </c>
      <c r="L522" t="str">
        <f>_xlfn.XLOOKUP(A522,'GL014'!A:A,'GL014'!A:A)</f>
        <v>7A60D</v>
      </c>
    </row>
    <row r="523" spans="1:12" x14ac:dyDescent="0.25">
      <c r="A523" t="s">
        <v>777</v>
      </c>
      <c r="B523" t="s">
        <v>1289</v>
      </c>
      <c r="C523" t="s">
        <v>1288</v>
      </c>
      <c r="D523" s="43">
        <v>700000</v>
      </c>
      <c r="E523" s="43">
        <v>0</v>
      </c>
      <c r="F523" s="43">
        <v>0</v>
      </c>
      <c r="G523" s="43">
        <v>700000</v>
      </c>
      <c r="H523" s="43">
        <v>-700000</v>
      </c>
      <c r="I523" s="43">
        <v>0</v>
      </c>
      <c r="J523" s="43">
        <v>-700000</v>
      </c>
      <c r="K523" t="str">
        <f>_xlfn.XLOOKUP(A523,Working!F:F,Working!F:F)</f>
        <v>7A61D</v>
      </c>
      <c r="L523" t="str">
        <f>_xlfn.XLOOKUP(A523,'GL014'!A:A,'GL014'!A:A)</f>
        <v>7A61D</v>
      </c>
    </row>
    <row r="524" spans="1:12" x14ac:dyDescent="0.25">
      <c r="A524" t="s">
        <v>780</v>
      </c>
      <c r="B524" t="s">
        <v>1287</v>
      </c>
      <c r="C524" t="s">
        <v>1286</v>
      </c>
      <c r="D524" s="43">
        <v>2350000</v>
      </c>
      <c r="E524" s="43">
        <v>0</v>
      </c>
      <c r="F524" s="43">
        <v>0</v>
      </c>
      <c r="G524" s="43">
        <v>2350000</v>
      </c>
      <c r="H524" s="43">
        <v>-2350000</v>
      </c>
      <c r="I524" s="43">
        <v>0</v>
      </c>
      <c r="J524" s="43">
        <v>-2350000</v>
      </c>
      <c r="K524" t="str">
        <f>_xlfn.XLOOKUP(A524,Working!F:F,Working!F:F)</f>
        <v>7A62D</v>
      </c>
      <c r="L524" t="str">
        <f>_xlfn.XLOOKUP(A524,'GL014'!A:A,'GL014'!A:A)</f>
        <v>7A62D</v>
      </c>
    </row>
    <row r="525" spans="1:12" x14ac:dyDescent="0.25">
      <c r="A525" t="s">
        <v>783</v>
      </c>
      <c r="B525" t="s">
        <v>1285</v>
      </c>
      <c r="C525" t="s">
        <v>1284</v>
      </c>
      <c r="D525" s="43">
        <v>500000</v>
      </c>
      <c r="E525" s="43">
        <v>60323.46</v>
      </c>
      <c r="F525" s="43">
        <v>130660.66</v>
      </c>
      <c r="G525" s="43">
        <v>309015.88</v>
      </c>
      <c r="H525" s="43">
        <v>-500000</v>
      </c>
      <c r="I525" s="43">
        <v>-59370.04</v>
      </c>
      <c r="J525" s="43">
        <v>-440629.96</v>
      </c>
      <c r="K525" t="str">
        <f>_xlfn.XLOOKUP(A525,Working!F:F,Working!F:F)</f>
        <v>7A63D</v>
      </c>
      <c r="L525" t="str">
        <f>_xlfn.XLOOKUP(A525,'GL014'!A:A,'GL014'!A:A)</f>
        <v>7A63D</v>
      </c>
    </row>
    <row r="526" spans="1:12" x14ac:dyDescent="0.25">
      <c r="A526" t="s">
        <v>786</v>
      </c>
      <c r="B526" t="s">
        <v>1283</v>
      </c>
      <c r="C526" t="s">
        <v>1282</v>
      </c>
      <c r="D526" s="43">
        <v>500000</v>
      </c>
      <c r="E526" s="43">
        <v>0</v>
      </c>
      <c r="F526" s="43">
        <v>0</v>
      </c>
      <c r="G526" s="43">
        <v>500000</v>
      </c>
      <c r="H526" s="43">
        <v>-500000</v>
      </c>
      <c r="I526" s="43">
        <v>0</v>
      </c>
      <c r="J526" s="43">
        <v>-500000</v>
      </c>
      <c r="K526" t="str">
        <f>_xlfn.XLOOKUP(A526,Working!F:F,Working!F:F)</f>
        <v>7A64D</v>
      </c>
      <c r="L526" t="str">
        <f>_xlfn.XLOOKUP(A526,'GL014'!A:A,'GL014'!A:A)</f>
        <v>7A64D</v>
      </c>
    </row>
    <row r="527" spans="1:12" x14ac:dyDescent="0.25">
      <c r="A527" t="s">
        <v>789</v>
      </c>
      <c r="B527" t="s">
        <v>1281</v>
      </c>
      <c r="C527" t="s">
        <v>1280</v>
      </c>
      <c r="D527" s="43">
        <v>200000</v>
      </c>
      <c r="E527" s="43">
        <v>11114.44</v>
      </c>
      <c r="F527" s="43">
        <v>182239.28</v>
      </c>
      <c r="G527" s="43">
        <v>6646.28</v>
      </c>
      <c r="H527" s="43">
        <v>-200000</v>
      </c>
      <c r="I527" s="43">
        <v>-9207.6</v>
      </c>
      <c r="J527" s="43">
        <v>-190792.4</v>
      </c>
      <c r="K527" t="str">
        <f>_xlfn.XLOOKUP(A527,Working!F:F,Working!F:F)</f>
        <v>7A65D</v>
      </c>
      <c r="L527" t="str">
        <f>_xlfn.XLOOKUP(A527,'GL014'!A:A,'GL014'!A:A)</f>
        <v>7A65D</v>
      </c>
    </row>
    <row r="528" spans="1:12" x14ac:dyDescent="0.25">
      <c r="A528" t="s">
        <v>37</v>
      </c>
      <c r="B528" t="s">
        <v>1279</v>
      </c>
      <c r="C528" t="s">
        <v>1278</v>
      </c>
      <c r="D528" s="44">
        <f>139557681.92+42155738.22</f>
        <v>181713420.13999999</v>
      </c>
      <c r="E528" s="44">
        <f>123018142.25+42155738.22</f>
        <v>165173880.47</v>
      </c>
      <c r="F528" s="43">
        <v>861787.77</v>
      </c>
      <c r="G528" s="43">
        <v>15677751.9</v>
      </c>
      <c r="H528" s="43">
        <v>-139557681.91999999</v>
      </c>
      <c r="I528" s="43">
        <v>-122992343.38</v>
      </c>
      <c r="J528" s="43">
        <v>-16565338.539999999</v>
      </c>
      <c r="K528" t="str">
        <f>_xlfn.XLOOKUP(A528,Working!F:F,Working!F:F)</f>
        <v>7312M</v>
      </c>
      <c r="L528" t="str">
        <f>_xlfn.XLOOKUP(A528,'GL014'!A:A,'GL014'!A:A)</f>
        <v>7312M</v>
      </c>
    </row>
    <row r="529" spans="1:12" hidden="1" x14ac:dyDescent="0.25">
      <c r="A529">
        <v>73600</v>
      </c>
      <c r="B529" t="s">
        <v>1277</v>
      </c>
      <c r="C529" t="s">
        <v>1276</v>
      </c>
      <c r="D529" s="36">
        <v>222677.33</v>
      </c>
      <c r="E529" s="36">
        <v>48302911.700000003</v>
      </c>
      <c r="F529">
        <v>0</v>
      </c>
      <c r="G529" s="36">
        <v>-48080234.369999997</v>
      </c>
      <c r="H529">
        <v>0</v>
      </c>
      <c r="I529" s="36">
        <v>-48290594.460000001</v>
      </c>
      <c r="J529" s="36">
        <v>48290594.460000001</v>
      </c>
      <c r="K529" t="e">
        <f>_xlfn.XLOOKUP(A529,Working!F:F,Working!F:F)</f>
        <v>#N/A</v>
      </c>
      <c r="L529" t="e">
        <f>_xlfn.XLOOKUP(A529,'GL014'!A:A,'GL014'!A:A)</f>
        <v>#N/A</v>
      </c>
    </row>
    <row r="530" spans="1:12" hidden="1" x14ac:dyDescent="0.25">
      <c r="A530" t="s">
        <v>1275</v>
      </c>
      <c r="B530" t="s">
        <v>1274</v>
      </c>
      <c r="C530" t="s">
        <v>1273</v>
      </c>
      <c r="D530" s="36">
        <v>238931.33</v>
      </c>
      <c r="E530" s="36">
        <v>238931.33</v>
      </c>
      <c r="F530">
        <v>0</v>
      </c>
      <c r="G530">
        <v>0</v>
      </c>
      <c r="H530" s="36">
        <v>-238931.33</v>
      </c>
      <c r="I530" s="36">
        <v>-238931.33</v>
      </c>
      <c r="J530">
        <v>0</v>
      </c>
      <c r="K530" t="e">
        <f>_xlfn.XLOOKUP(A530,Working!F:F,Working!F:F)</f>
        <v>#N/A</v>
      </c>
      <c r="L530" t="e">
        <f>_xlfn.XLOOKUP(A530,'GL014'!A:A,'GL014'!A:A)</f>
        <v>#N/A</v>
      </c>
    </row>
    <row r="531" spans="1:12" hidden="1" x14ac:dyDescent="0.25">
      <c r="A531" t="s">
        <v>1272</v>
      </c>
      <c r="B531" t="s">
        <v>1271</v>
      </c>
      <c r="C531" t="s">
        <v>1270</v>
      </c>
      <c r="D531" s="36">
        <v>4864972.9000000004</v>
      </c>
      <c r="E531" s="36">
        <v>4864972.9000000004</v>
      </c>
      <c r="F531">
        <v>0</v>
      </c>
      <c r="G531">
        <v>0</v>
      </c>
      <c r="H531" s="36">
        <v>-4864972.9000000004</v>
      </c>
      <c r="I531" s="36">
        <v>-4864972.9000000004</v>
      </c>
      <c r="J531">
        <v>0</v>
      </c>
      <c r="K531" t="e">
        <f>_xlfn.XLOOKUP(A531,Working!F:F,Working!F:F)</f>
        <v>#N/A</v>
      </c>
      <c r="L531" t="e">
        <f>_xlfn.XLOOKUP(A531,'GL014'!A:A,'GL014'!A:A)</f>
        <v>#N/A</v>
      </c>
    </row>
    <row r="532" spans="1:12" hidden="1" x14ac:dyDescent="0.25">
      <c r="A532" t="s">
        <v>1269</v>
      </c>
      <c r="B532" t="s">
        <v>1268</v>
      </c>
      <c r="C532" t="s">
        <v>1267</v>
      </c>
      <c r="D532" s="36">
        <v>24511136.75</v>
      </c>
      <c r="E532" s="36">
        <v>24511136.75</v>
      </c>
      <c r="F532">
        <v>0</v>
      </c>
      <c r="G532">
        <v>0</v>
      </c>
      <c r="H532" s="36">
        <v>-24511136.75</v>
      </c>
      <c r="I532" s="36">
        <v>-24511136.75</v>
      </c>
      <c r="J532">
        <v>0</v>
      </c>
      <c r="K532" t="e">
        <f>_xlfn.XLOOKUP(A532,Working!F:F,Working!F:F)</f>
        <v>#N/A</v>
      </c>
      <c r="L532" t="e">
        <f>_xlfn.XLOOKUP(A532,'GL014'!A:A,'GL014'!A:A)</f>
        <v>#N/A</v>
      </c>
    </row>
    <row r="533" spans="1:12" hidden="1" x14ac:dyDescent="0.25">
      <c r="A533" t="s">
        <v>1266</v>
      </c>
      <c r="B533" t="s">
        <v>1265</v>
      </c>
      <c r="C533" t="s">
        <v>1264</v>
      </c>
      <c r="D533" s="36">
        <v>833119.8</v>
      </c>
      <c r="E533" s="36">
        <v>833119.8</v>
      </c>
      <c r="F533">
        <v>0</v>
      </c>
      <c r="G533">
        <v>0</v>
      </c>
      <c r="H533" s="36">
        <v>-833119.8</v>
      </c>
      <c r="I533" s="36">
        <v>-833119.8</v>
      </c>
      <c r="J533">
        <v>0</v>
      </c>
      <c r="K533" t="e">
        <f>_xlfn.XLOOKUP(A533,Working!F:F,Working!F:F)</f>
        <v>#N/A</v>
      </c>
      <c r="L533" t="e">
        <f>_xlfn.XLOOKUP(A533,'GL014'!A:A,'GL014'!A:A)</f>
        <v>#N/A</v>
      </c>
    </row>
    <row r="534" spans="1:12" x14ac:dyDescent="0.25">
      <c r="A534" t="s">
        <v>91</v>
      </c>
      <c r="B534" t="s">
        <v>1027</v>
      </c>
      <c r="C534" t="s">
        <v>1263</v>
      </c>
      <c r="D534" s="43">
        <v>75995000</v>
      </c>
      <c r="E534" s="43">
        <v>73914912.109999999</v>
      </c>
      <c r="F534" s="43">
        <v>380352.95</v>
      </c>
      <c r="G534" s="43">
        <v>1699734.94</v>
      </c>
      <c r="H534" s="43">
        <v>-75995000</v>
      </c>
      <c r="I534" s="43">
        <v>-73888635.060000002</v>
      </c>
      <c r="J534" s="43">
        <v>-2106364.94</v>
      </c>
      <c r="K534" t="str">
        <f>_xlfn.XLOOKUP(A534,Working!F:F,Working!F:F)</f>
        <v>7529H</v>
      </c>
      <c r="L534" t="str">
        <f>_xlfn.XLOOKUP(A534,'GL014'!A:A,'GL014'!A:A)</f>
        <v>7529H</v>
      </c>
    </row>
    <row r="535" spans="1:12" hidden="1" x14ac:dyDescent="0.25">
      <c r="A535" t="s">
        <v>1262</v>
      </c>
      <c r="B535" t="s">
        <v>1261</v>
      </c>
      <c r="C535" t="s">
        <v>1260</v>
      </c>
      <c r="D535" s="36">
        <v>6881612.3700000001</v>
      </c>
      <c r="E535" s="36">
        <v>6881612.3700000001</v>
      </c>
      <c r="F535">
        <v>0</v>
      </c>
      <c r="G535">
        <v>0</v>
      </c>
      <c r="H535" s="36">
        <v>-6881612.3700000001</v>
      </c>
      <c r="I535" s="36">
        <v>-6881612.3700000001</v>
      </c>
      <c r="J535">
        <v>0</v>
      </c>
      <c r="K535" t="e">
        <f>_xlfn.XLOOKUP(A535,Working!F:F,Working!F:F)</f>
        <v>#N/A</v>
      </c>
      <c r="L535" t="e">
        <f>_xlfn.XLOOKUP(A535,'GL014'!A:A,'GL014'!A:A)</f>
        <v>#N/A</v>
      </c>
    </row>
    <row r="536" spans="1:12" x14ac:dyDescent="0.25">
      <c r="A536" t="s">
        <v>264</v>
      </c>
      <c r="B536" t="s">
        <v>1057</v>
      </c>
      <c r="C536" t="s">
        <v>1259</v>
      </c>
      <c r="D536" s="43">
        <v>27600000</v>
      </c>
      <c r="E536" s="43">
        <v>26952010.420000002</v>
      </c>
      <c r="F536" s="43">
        <v>70004.87</v>
      </c>
      <c r="G536" s="43">
        <v>577984.71</v>
      </c>
      <c r="H536" s="43">
        <v>-27600000</v>
      </c>
      <c r="I536" s="43">
        <v>-26972855.149999999</v>
      </c>
      <c r="J536" s="43">
        <v>-627144.85</v>
      </c>
      <c r="K536" t="str">
        <f>_xlfn.XLOOKUP(A536,Working!F:F,Working!F:F)</f>
        <v>7750H</v>
      </c>
      <c r="L536" t="str">
        <f>_xlfn.XLOOKUP(A536,'GL014'!A:A,'GL014'!A:A)</f>
        <v>7750H</v>
      </c>
    </row>
    <row r="537" spans="1:12" x14ac:dyDescent="0.25">
      <c r="A537" t="s">
        <v>302</v>
      </c>
      <c r="B537" t="s">
        <v>1056</v>
      </c>
      <c r="C537" t="s">
        <v>1258</v>
      </c>
      <c r="D537" s="43">
        <v>8280000</v>
      </c>
      <c r="E537" s="43">
        <v>1130891.17</v>
      </c>
      <c r="F537" s="43">
        <v>426214.58</v>
      </c>
      <c r="G537" s="43">
        <v>6722894.25</v>
      </c>
      <c r="H537" s="43">
        <v>-8280000</v>
      </c>
      <c r="I537" s="43">
        <v>-1130468.17</v>
      </c>
      <c r="J537" s="43">
        <v>-7149531.8300000001</v>
      </c>
      <c r="K537" t="str">
        <f>_xlfn.XLOOKUP(A537,Working!F:F,Working!F:F)</f>
        <v>7798H</v>
      </c>
      <c r="L537" t="str">
        <f>_xlfn.XLOOKUP(A537,'GL014'!A:A,'GL014'!A:A)</f>
        <v>7798H</v>
      </c>
    </row>
    <row r="538" spans="1:12" x14ac:dyDescent="0.25">
      <c r="A538" t="s">
        <v>305</v>
      </c>
      <c r="B538" t="s">
        <v>1055</v>
      </c>
      <c r="C538" t="s">
        <v>1257</v>
      </c>
      <c r="D538" s="43">
        <v>28063699</v>
      </c>
      <c r="E538" s="43">
        <v>8401329.4600000009</v>
      </c>
      <c r="F538" s="43">
        <v>18412107.16</v>
      </c>
      <c r="G538" s="43">
        <v>1250262.3799999999</v>
      </c>
      <c r="H538" s="43">
        <v>-28063699</v>
      </c>
      <c r="I538" s="43">
        <v>-6997409.71</v>
      </c>
      <c r="J538" s="43">
        <v>-21066289.289999999</v>
      </c>
      <c r="K538" t="str">
        <f>_xlfn.XLOOKUP(A538,Working!F:F,Working!F:F)</f>
        <v>7799H</v>
      </c>
      <c r="L538" t="str">
        <f>_xlfn.XLOOKUP(A538,'GL014'!A:A,'GL014'!A:A)</f>
        <v>7799H</v>
      </c>
    </row>
    <row r="539" spans="1:12" x14ac:dyDescent="0.25">
      <c r="A539" t="s">
        <v>328</v>
      </c>
      <c r="B539" t="s">
        <v>1044</v>
      </c>
      <c r="C539" t="s">
        <v>1256</v>
      </c>
      <c r="D539" s="43">
        <v>28750000</v>
      </c>
      <c r="E539" s="43">
        <v>23712085.940000001</v>
      </c>
      <c r="F539" s="43">
        <v>3475857.59</v>
      </c>
      <c r="G539" s="43">
        <v>1562056.47</v>
      </c>
      <c r="H539" s="43">
        <v>-28750000</v>
      </c>
      <c r="I539" s="43">
        <v>-21697430.579999998</v>
      </c>
      <c r="J539" s="43">
        <v>-7052569.4199999999</v>
      </c>
      <c r="K539" t="str">
        <f>_xlfn.XLOOKUP(A539,Working!F:F,Working!F:F)</f>
        <v>7843H</v>
      </c>
      <c r="L539" t="str">
        <f>_xlfn.XLOOKUP(A539,'GL014'!A:A,'GL014'!A:A)</f>
        <v>7843H</v>
      </c>
    </row>
    <row r="540" spans="1:12" x14ac:dyDescent="0.25">
      <c r="A540" t="s">
        <v>331</v>
      </c>
      <c r="B540" t="s">
        <v>953</v>
      </c>
      <c r="C540" t="s">
        <v>1255</v>
      </c>
      <c r="D540" s="43">
        <v>127100000</v>
      </c>
      <c r="E540" s="43">
        <v>118920840.5</v>
      </c>
      <c r="F540" s="43">
        <v>3356462.29</v>
      </c>
      <c r="G540" s="43">
        <v>4822697.21</v>
      </c>
      <c r="H540" s="43">
        <v>-127100000</v>
      </c>
      <c r="I540" s="43">
        <v>-117078723.77</v>
      </c>
      <c r="J540" s="43">
        <v>-10021276.23</v>
      </c>
      <c r="K540" t="str">
        <f>_xlfn.XLOOKUP(A540,Working!F:F,Working!F:F)</f>
        <v>7844H</v>
      </c>
      <c r="L540" t="str">
        <f>_xlfn.XLOOKUP(A540,'GL014'!A:A,'GL014'!A:A)</f>
        <v>7844H</v>
      </c>
    </row>
    <row r="541" spans="1:12" x14ac:dyDescent="0.25">
      <c r="A541" t="s">
        <v>484</v>
      </c>
      <c r="B541" t="s">
        <v>1054</v>
      </c>
      <c r="C541" t="s">
        <v>1254</v>
      </c>
      <c r="D541" s="43">
        <v>28720000</v>
      </c>
      <c r="E541" s="43">
        <v>619613.41</v>
      </c>
      <c r="F541" s="43">
        <v>1303866.6599999999</v>
      </c>
      <c r="G541" s="43">
        <v>26796519.93</v>
      </c>
      <c r="H541" s="43">
        <v>-28720000</v>
      </c>
      <c r="I541" s="43">
        <v>-547449.26</v>
      </c>
      <c r="J541" s="43">
        <v>-28172550.739999998</v>
      </c>
      <c r="K541" t="str">
        <f>_xlfn.XLOOKUP(A541,Working!F:F,Working!F:F)</f>
        <v>7920H</v>
      </c>
      <c r="L541" t="str">
        <f>_xlfn.XLOOKUP(A541,'GL014'!A:A,'GL014'!A:A)</f>
        <v>7920H</v>
      </c>
    </row>
    <row r="542" spans="1:12" x14ac:dyDescent="0.25">
      <c r="A542" t="s">
        <v>487</v>
      </c>
      <c r="B542" t="s">
        <v>1053</v>
      </c>
      <c r="C542" t="s">
        <v>1253</v>
      </c>
      <c r="D542" s="43">
        <v>1000000</v>
      </c>
      <c r="E542" s="43">
        <v>136563.10999999999</v>
      </c>
      <c r="F542" s="43">
        <v>42607.7</v>
      </c>
      <c r="G542" s="43">
        <v>820829.19</v>
      </c>
      <c r="H542" s="43">
        <v>-1000000</v>
      </c>
      <c r="I542" s="43">
        <v>-136563.10999999999</v>
      </c>
      <c r="J542" s="43">
        <v>-863436.89</v>
      </c>
      <c r="K542" t="str">
        <f>_xlfn.XLOOKUP(A542,Working!F:F,Working!F:F)</f>
        <v>7921H</v>
      </c>
      <c r="L542" t="str">
        <f>_xlfn.XLOOKUP(A542,'GL014'!A:A,'GL014'!A:A)</f>
        <v>7921H</v>
      </c>
    </row>
    <row r="543" spans="1:12" x14ac:dyDescent="0.25">
      <c r="A543" t="s">
        <v>758</v>
      </c>
      <c r="B543" t="s">
        <v>902</v>
      </c>
      <c r="C543" t="s">
        <v>1252</v>
      </c>
      <c r="D543" s="43">
        <v>10328856</v>
      </c>
      <c r="E543" s="43">
        <v>208890.32</v>
      </c>
      <c r="F543" s="43">
        <v>562176.37</v>
      </c>
      <c r="G543" s="43">
        <v>9557789.3100000005</v>
      </c>
      <c r="H543" s="43">
        <v>-10328856</v>
      </c>
      <c r="I543" s="43">
        <v>-153739.63</v>
      </c>
      <c r="J543" s="43">
        <v>-10175116.369999999</v>
      </c>
      <c r="K543" t="str">
        <f>_xlfn.XLOOKUP(A543,Working!F:F,Working!F:F)</f>
        <v>7A55H</v>
      </c>
      <c r="L543" t="str">
        <f>_xlfn.XLOOKUP(A543,'GL014'!A:A,'GL014'!A:A)</f>
        <v>7A55H</v>
      </c>
    </row>
    <row r="544" spans="1:12" hidden="1" x14ac:dyDescent="0.25">
      <c r="A544" t="s">
        <v>1251</v>
      </c>
      <c r="B544" t="s">
        <v>1250</v>
      </c>
      <c r="C544" t="s">
        <v>1249</v>
      </c>
      <c r="D544" s="36">
        <v>15140836.689999999</v>
      </c>
      <c r="E544" s="36">
        <v>15137417.289999999</v>
      </c>
      <c r="F544">
        <v>0</v>
      </c>
      <c r="G544" s="36">
        <v>3419.4</v>
      </c>
      <c r="H544" s="36">
        <v>-15140836.689999999</v>
      </c>
      <c r="I544" s="36">
        <v>-15144256.09</v>
      </c>
      <c r="J544" s="36">
        <v>3419.4</v>
      </c>
      <c r="K544" t="e">
        <f>_xlfn.XLOOKUP(A544,Working!F:F,Working!F:F)</f>
        <v>#N/A</v>
      </c>
      <c r="L544" t="e">
        <f>_xlfn.XLOOKUP(A544,'GL014'!A:A,'GL014'!A:A)</f>
        <v>#N/A</v>
      </c>
    </row>
    <row r="545" spans="1:12" hidden="1" x14ac:dyDescent="0.25">
      <c r="A545" t="s">
        <v>1248</v>
      </c>
      <c r="B545" t="s">
        <v>1247</v>
      </c>
      <c r="C545" t="s">
        <v>1246</v>
      </c>
      <c r="D545" s="36">
        <v>3653756.6</v>
      </c>
      <c r="E545" s="36">
        <v>3653756.6</v>
      </c>
      <c r="F545">
        <v>0</v>
      </c>
      <c r="G545">
        <v>0</v>
      </c>
      <c r="H545" s="36">
        <v>-3653756.6</v>
      </c>
      <c r="I545" s="36">
        <v>-3653756.6</v>
      </c>
      <c r="J545">
        <v>0</v>
      </c>
      <c r="K545" t="e">
        <f>_xlfn.XLOOKUP(A545,Working!F:F,Working!F:F)</f>
        <v>#N/A</v>
      </c>
      <c r="L545" t="e">
        <f>_xlfn.XLOOKUP(A545,'GL014'!A:A,'GL014'!A:A)</f>
        <v>#N/A</v>
      </c>
    </row>
    <row r="546" spans="1:12" hidden="1" x14ac:dyDescent="0.25">
      <c r="A546" t="s">
        <v>1245</v>
      </c>
      <c r="B546" t="s">
        <v>1244</v>
      </c>
      <c r="C546" t="s">
        <v>1243</v>
      </c>
      <c r="D546" s="36">
        <v>239614605.15000001</v>
      </c>
      <c r="E546" s="36">
        <v>239614605.15000001</v>
      </c>
      <c r="F546">
        <v>0</v>
      </c>
      <c r="G546">
        <v>0</v>
      </c>
      <c r="H546" s="36">
        <v>-239614605.15000001</v>
      </c>
      <c r="I546" s="36">
        <v>-239614605.15000001</v>
      </c>
      <c r="J546">
        <v>0</v>
      </c>
      <c r="K546" t="e">
        <f>_xlfn.XLOOKUP(A546,Working!F:F,Working!F:F)</f>
        <v>#N/A</v>
      </c>
      <c r="L546" t="e">
        <f>_xlfn.XLOOKUP(A546,'GL014'!A:A,'GL014'!A:A)</f>
        <v>#N/A</v>
      </c>
    </row>
    <row r="547" spans="1:12" hidden="1" x14ac:dyDescent="0.25">
      <c r="A547" t="s">
        <v>1242</v>
      </c>
      <c r="B547" t="s">
        <v>1241</v>
      </c>
      <c r="C547" t="s">
        <v>1240</v>
      </c>
      <c r="D547" s="36">
        <v>685700.45</v>
      </c>
      <c r="E547" s="36">
        <v>685700.45</v>
      </c>
      <c r="F547">
        <v>0</v>
      </c>
      <c r="G547">
        <v>0</v>
      </c>
      <c r="H547" s="36">
        <v>-685700.45</v>
      </c>
      <c r="I547" s="36">
        <v>-685700.45</v>
      </c>
      <c r="J547">
        <v>0</v>
      </c>
      <c r="K547" t="e">
        <f>_xlfn.XLOOKUP(A547,Working!F:F,Working!F:F)</f>
        <v>#N/A</v>
      </c>
      <c r="L547" t="e">
        <f>_xlfn.XLOOKUP(A547,'GL014'!A:A,'GL014'!A:A)</f>
        <v>#N/A</v>
      </c>
    </row>
    <row r="548" spans="1:12" hidden="1" x14ac:dyDescent="0.25">
      <c r="A548" t="s">
        <v>1239</v>
      </c>
      <c r="B548" t="s">
        <v>1238</v>
      </c>
      <c r="C548" t="s">
        <v>1237</v>
      </c>
      <c r="D548" s="36">
        <v>1239501</v>
      </c>
      <c r="E548" s="36">
        <v>1239501</v>
      </c>
      <c r="F548">
        <v>0</v>
      </c>
      <c r="G548">
        <v>0</v>
      </c>
      <c r="H548" s="36">
        <v>-1239501</v>
      </c>
      <c r="I548" s="36">
        <v>-1239501</v>
      </c>
      <c r="J548">
        <v>0</v>
      </c>
      <c r="K548" t="e">
        <f>_xlfn.XLOOKUP(A548,Working!F:F,Working!F:F)</f>
        <v>#N/A</v>
      </c>
      <c r="L548" t="e">
        <f>_xlfn.XLOOKUP(A548,'GL014'!A:A,'GL014'!A:A)</f>
        <v>#N/A</v>
      </c>
    </row>
    <row r="549" spans="1:12" hidden="1" x14ac:dyDescent="0.25">
      <c r="A549" t="s">
        <v>1236</v>
      </c>
      <c r="B549" t="s">
        <v>1235</v>
      </c>
      <c r="C549" t="s">
        <v>1234</v>
      </c>
      <c r="D549" s="36">
        <v>183538.37</v>
      </c>
      <c r="E549" s="36">
        <v>183538.37</v>
      </c>
      <c r="F549">
        <v>0</v>
      </c>
      <c r="G549">
        <v>0</v>
      </c>
      <c r="H549" s="36">
        <v>-183538.37</v>
      </c>
      <c r="I549" s="36">
        <v>-183538.37</v>
      </c>
      <c r="J549">
        <v>0</v>
      </c>
      <c r="K549" t="e">
        <f>_xlfn.XLOOKUP(A549,Working!F:F,Working!F:F)</f>
        <v>#N/A</v>
      </c>
      <c r="L549" t="e">
        <f>_xlfn.XLOOKUP(A549,'GL014'!A:A,'GL014'!A:A)</f>
        <v>#N/A</v>
      </c>
    </row>
    <row r="550" spans="1:12" hidden="1" x14ac:dyDescent="0.25">
      <c r="A550">
        <v>74150</v>
      </c>
      <c r="B550" t="s">
        <v>1233</v>
      </c>
      <c r="C550" t="s">
        <v>1232</v>
      </c>
      <c r="D550" s="36">
        <v>-145237212.61000001</v>
      </c>
      <c r="E550" s="36">
        <v>289937926.49000001</v>
      </c>
      <c r="F550">
        <v>0</v>
      </c>
      <c r="G550" s="36">
        <v>-435175139.10000002</v>
      </c>
      <c r="H550" s="36">
        <v>149113901.74000001</v>
      </c>
      <c r="I550" s="36">
        <v>-288489668.97000003</v>
      </c>
      <c r="J550" s="36">
        <v>437603570.70999998</v>
      </c>
      <c r="K550" t="e">
        <f>_xlfn.XLOOKUP(A550,Working!F:F,Working!F:F)</f>
        <v>#N/A</v>
      </c>
      <c r="L550" t="e">
        <f>_xlfn.XLOOKUP(A550,'GL014'!A:A,'GL014'!A:A)</f>
        <v>#N/A</v>
      </c>
    </row>
    <row r="551" spans="1:12" hidden="1" x14ac:dyDescent="0.25">
      <c r="A551" t="s">
        <v>1231</v>
      </c>
      <c r="B551" t="s">
        <v>1230</v>
      </c>
      <c r="C551" t="s">
        <v>1229</v>
      </c>
      <c r="D551" s="36">
        <v>38439638.840000004</v>
      </c>
      <c r="E551" s="36">
        <v>38439638.840000004</v>
      </c>
      <c r="F551">
        <v>0</v>
      </c>
      <c r="G551">
        <v>0</v>
      </c>
      <c r="H551" s="36">
        <v>-38439638.840000004</v>
      </c>
      <c r="I551" s="36">
        <v>-38439638.840000004</v>
      </c>
      <c r="J551">
        <v>0</v>
      </c>
      <c r="K551" t="e">
        <f>_xlfn.XLOOKUP(A551,Working!F:F,Working!F:F)</f>
        <v>#N/A</v>
      </c>
      <c r="L551" t="e">
        <f>_xlfn.XLOOKUP(A551,'GL014'!A:A,'GL014'!A:A)</f>
        <v>#N/A</v>
      </c>
    </row>
    <row r="552" spans="1:12" hidden="1" x14ac:dyDescent="0.25">
      <c r="A552" t="s">
        <v>1228</v>
      </c>
      <c r="B552" t="s">
        <v>1227</v>
      </c>
      <c r="C552" t="s">
        <v>1226</v>
      </c>
      <c r="D552" s="36">
        <v>124674</v>
      </c>
      <c r="E552" s="36">
        <v>124674</v>
      </c>
      <c r="F552">
        <v>0</v>
      </c>
      <c r="G552">
        <v>0</v>
      </c>
      <c r="H552" s="36">
        <v>-124674</v>
      </c>
      <c r="I552" s="36">
        <v>-124674</v>
      </c>
      <c r="J552">
        <v>0</v>
      </c>
      <c r="K552" t="e">
        <f>_xlfn.XLOOKUP(A552,Working!F:F,Working!F:F)</f>
        <v>#N/A</v>
      </c>
      <c r="L552" t="e">
        <f>_xlfn.XLOOKUP(A552,'GL014'!A:A,'GL014'!A:A)</f>
        <v>#N/A</v>
      </c>
    </row>
    <row r="553" spans="1:12" hidden="1" x14ac:dyDescent="0.25">
      <c r="A553" t="s">
        <v>1225</v>
      </c>
      <c r="B553" t="s">
        <v>1224</v>
      </c>
      <c r="C553" t="s">
        <v>1223</v>
      </c>
      <c r="D553" s="36">
        <v>428491.72</v>
      </c>
      <c r="E553" s="36">
        <v>428491.72</v>
      </c>
      <c r="F553">
        <v>0</v>
      </c>
      <c r="G553">
        <v>0</v>
      </c>
      <c r="H553" s="36">
        <v>-428491.72</v>
      </c>
      <c r="I553" s="36">
        <v>-428491.72</v>
      </c>
      <c r="J553">
        <v>0</v>
      </c>
      <c r="K553" t="e">
        <f>_xlfn.XLOOKUP(A553,Working!F:F,Working!F:F)</f>
        <v>#N/A</v>
      </c>
      <c r="L553" t="e">
        <f>_xlfn.XLOOKUP(A553,'GL014'!A:A,'GL014'!A:A)</f>
        <v>#N/A</v>
      </c>
    </row>
    <row r="554" spans="1:12" hidden="1" x14ac:dyDescent="0.25">
      <c r="A554" t="s">
        <v>1222</v>
      </c>
      <c r="B554" t="s">
        <v>1221</v>
      </c>
      <c r="C554" t="s">
        <v>1220</v>
      </c>
      <c r="D554" s="36">
        <v>2922298.22</v>
      </c>
      <c r="E554" s="36">
        <v>2922298.22</v>
      </c>
      <c r="F554">
        <v>0</v>
      </c>
      <c r="G554">
        <v>0</v>
      </c>
      <c r="H554" s="36">
        <v>-2922298.22</v>
      </c>
      <c r="I554" s="36">
        <v>-2922298.22</v>
      </c>
      <c r="J554">
        <v>0</v>
      </c>
      <c r="K554" t="e">
        <f>_xlfn.XLOOKUP(A554,Working!F:F,Working!F:F)</f>
        <v>#N/A</v>
      </c>
      <c r="L554" t="e">
        <f>_xlfn.XLOOKUP(A554,'GL014'!A:A,'GL014'!A:A)</f>
        <v>#N/A</v>
      </c>
    </row>
    <row r="555" spans="1:12" hidden="1" x14ac:dyDescent="0.25">
      <c r="A555" t="s">
        <v>1219</v>
      </c>
      <c r="B555" t="s">
        <v>1218</v>
      </c>
      <c r="C555" t="s">
        <v>1217</v>
      </c>
      <c r="D555" s="36">
        <v>107441465.34999999</v>
      </c>
      <c r="E555" s="36">
        <v>107441465.34999999</v>
      </c>
      <c r="F555">
        <v>0</v>
      </c>
      <c r="G555">
        <v>0</v>
      </c>
      <c r="H555" s="36">
        <v>-107441465.34999999</v>
      </c>
      <c r="I555" s="36">
        <v>-107441465.34999999</v>
      </c>
      <c r="J555">
        <v>0</v>
      </c>
      <c r="K555" t="e">
        <f>_xlfn.XLOOKUP(A555,Working!F:F,Working!F:F)</f>
        <v>#N/A</v>
      </c>
      <c r="L555" t="e">
        <f>_xlfn.XLOOKUP(A555,'GL014'!A:A,'GL014'!A:A)</f>
        <v>#N/A</v>
      </c>
    </row>
    <row r="556" spans="1:12" x14ac:dyDescent="0.25">
      <c r="A556" t="s">
        <v>54</v>
      </c>
      <c r="B556" t="s">
        <v>1034</v>
      </c>
      <c r="C556" t="s">
        <v>1216</v>
      </c>
      <c r="D556" s="43">
        <v>35867093</v>
      </c>
      <c r="E556" s="43">
        <v>32598690.43</v>
      </c>
      <c r="F556" s="43">
        <v>790053.6</v>
      </c>
      <c r="G556" s="43">
        <v>2478348.9700000002</v>
      </c>
      <c r="H556" s="43">
        <v>-35867093</v>
      </c>
      <c r="I556" s="43">
        <v>-32598690.43</v>
      </c>
      <c r="J556" s="43">
        <v>-3268402.57</v>
      </c>
      <c r="K556" t="str">
        <f>_xlfn.XLOOKUP(A556,Working!F:F,Working!F:F)</f>
        <v>7497J</v>
      </c>
      <c r="L556" t="str">
        <f>_xlfn.XLOOKUP(A556,'GL014'!A:A,'GL014'!A:A)</f>
        <v>7497J</v>
      </c>
    </row>
    <row r="557" spans="1:12" hidden="1" x14ac:dyDescent="0.25">
      <c r="A557" t="s">
        <v>1215</v>
      </c>
      <c r="B557" t="s">
        <v>1214</v>
      </c>
      <c r="C557" t="s">
        <v>1213</v>
      </c>
      <c r="D557" s="36">
        <v>33239644.489999998</v>
      </c>
      <c r="E557" s="36">
        <v>33239644.489999998</v>
      </c>
      <c r="F557">
        <v>0</v>
      </c>
      <c r="G557">
        <v>0</v>
      </c>
      <c r="H557" s="36">
        <v>-33239644.489999998</v>
      </c>
      <c r="I557" s="36">
        <v>-33239644.489999998</v>
      </c>
      <c r="J557">
        <v>0</v>
      </c>
      <c r="K557" t="e">
        <f>_xlfn.XLOOKUP(A557,Working!F:F,Working!F:F)</f>
        <v>#N/A</v>
      </c>
      <c r="L557" t="e">
        <f>_xlfn.XLOOKUP(A557,'GL014'!A:A,'GL014'!A:A)</f>
        <v>#N/A</v>
      </c>
    </row>
    <row r="558" spans="1:12" hidden="1" x14ac:dyDescent="0.25">
      <c r="A558" t="s">
        <v>1212</v>
      </c>
      <c r="B558" t="s">
        <v>1211</v>
      </c>
      <c r="C558" t="s">
        <v>1210</v>
      </c>
      <c r="D558" s="36">
        <v>506730.45</v>
      </c>
      <c r="E558" s="36">
        <v>506730.45</v>
      </c>
      <c r="F558">
        <v>0</v>
      </c>
      <c r="G558">
        <v>0</v>
      </c>
      <c r="H558" s="36">
        <v>-506730.45</v>
      </c>
      <c r="I558" s="36">
        <v>-506730.45</v>
      </c>
      <c r="J558">
        <v>0</v>
      </c>
      <c r="K558" t="e">
        <f>_xlfn.XLOOKUP(A558,Working!F:F,Working!F:F)</f>
        <v>#N/A</v>
      </c>
      <c r="L558" t="e">
        <f>_xlfn.XLOOKUP(A558,'GL014'!A:A,'GL014'!A:A)</f>
        <v>#N/A</v>
      </c>
    </row>
    <row r="559" spans="1:12" hidden="1" x14ac:dyDescent="0.25">
      <c r="A559" t="s">
        <v>1209</v>
      </c>
      <c r="B559" t="s">
        <v>1208</v>
      </c>
      <c r="C559" t="s">
        <v>1207</v>
      </c>
      <c r="D559" s="36">
        <v>1065091.52</v>
      </c>
      <c r="E559" s="36">
        <v>1065091.52</v>
      </c>
      <c r="F559">
        <v>0</v>
      </c>
      <c r="G559">
        <v>0</v>
      </c>
      <c r="H559" s="36">
        <v>-1065091.52</v>
      </c>
      <c r="I559" s="36">
        <v>-1065091.52</v>
      </c>
      <c r="J559">
        <v>0</v>
      </c>
      <c r="K559" t="e">
        <f>_xlfn.XLOOKUP(A559,Working!F:F,Working!F:F)</f>
        <v>#N/A</v>
      </c>
      <c r="L559" t="e">
        <f>_xlfn.XLOOKUP(A559,'GL014'!A:A,'GL014'!A:A)</f>
        <v>#N/A</v>
      </c>
    </row>
    <row r="560" spans="1:12" hidden="1" x14ac:dyDescent="0.25">
      <c r="A560" t="s">
        <v>1206</v>
      </c>
      <c r="B560" t="s">
        <v>1205</v>
      </c>
      <c r="C560" t="s">
        <v>1204</v>
      </c>
      <c r="D560" s="36">
        <v>48431427.899999999</v>
      </c>
      <c r="E560" s="36">
        <v>48431427.899999999</v>
      </c>
      <c r="F560">
        <v>0</v>
      </c>
      <c r="G560">
        <v>0</v>
      </c>
      <c r="H560" s="36">
        <v>-48431427.899999999</v>
      </c>
      <c r="I560" s="36">
        <v>-48431427.899999999</v>
      </c>
      <c r="J560">
        <v>0</v>
      </c>
      <c r="K560" t="e">
        <f>_xlfn.XLOOKUP(A560,Working!F:F,Working!F:F)</f>
        <v>#N/A</v>
      </c>
      <c r="L560" t="e">
        <f>_xlfn.XLOOKUP(A560,'GL014'!A:A,'GL014'!A:A)</f>
        <v>#N/A</v>
      </c>
    </row>
    <row r="561" spans="1:12" x14ac:dyDescent="0.25">
      <c r="A561" t="s">
        <v>81</v>
      </c>
      <c r="B561" t="s">
        <v>1029</v>
      </c>
      <c r="C561" t="s">
        <v>1203</v>
      </c>
      <c r="D561" s="43">
        <v>210580000</v>
      </c>
      <c r="E561" s="43">
        <v>210058456.31</v>
      </c>
      <c r="F561" s="43">
        <v>110356.72</v>
      </c>
      <c r="G561" s="43">
        <v>411186.97</v>
      </c>
      <c r="H561" s="43">
        <v>-210580000</v>
      </c>
      <c r="I561" s="43">
        <v>-210058456.31</v>
      </c>
      <c r="J561" s="43">
        <v>-521543.69</v>
      </c>
      <c r="K561" t="str">
        <f>_xlfn.XLOOKUP(A561,Working!F:F,Working!F:F)</f>
        <v>7521J</v>
      </c>
      <c r="L561" t="str">
        <f>_xlfn.XLOOKUP(A561,'GL014'!A:A,'GL014'!A:A)</f>
        <v>7521J</v>
      </c>
    </row>
    <row r="562" spans="1:12" hidden="1" x14ac:dyDescent="0.25">
      <c r="A562" t="s">
        <v>1202</v>
      </c>
      <c r="B562" t="s">
        <v>1201</v>
      </c>
      <c r="C562" t="s">
        <v>1200</v>
      </c>
      <c r="D562" s="36">
        <v>18517482.09</v>
      </c>
      <c r="E562" s="36">
        <v>18517482.09</v>
      </c>
      <c r="F562">
        <v>0</v>
      </c>
      <c r="G562">
        <v>0</v>
      </c>
      <c r="H562" s="36">
        <v>-18517482.09</v>
      </c>
      <c r="I562" s="36">
        <v>-18517482.09</v>
      </c>
      <c r="J562">
        <v>0</v>
      </c>
      <c r="K562" t="e">
        <f>_xlfn.XLOOKUP(A562,Working!F:F,Working!F:F)</f>
        <v>#N/A</v>
      </c>
      <c r="L562" t="e">
        <f>_xlfn.XLOOKUP(A562,'GL014'!A:A,'GL014'!A:A)</f>
        <v>#N/A</v>
      </c>
    </row>
    <row r="563" spans="1:12" hidden="1" x14ac:dyDescent="0.25">
      <c r="A563" t="s">
        <v>1199</v>
      </c>
      <c r="B563" t="s">
        <v>1198</v>
      </c>
      <c r="C563" t="s">
        <v>1197</v>
      </c>
      <c r="D563" s="36">
        <v>6965020.2300000004</v>
      </c>
      <c r="E563" s="36">
        <v>6965020.2300000004</v>
      </c>
      <c r="F563">
        <v>0</v>
      </c>
      <c r="G563">
        <v>0</v>
      </c>
      <c r="H563" s="36">
        <v>-6965020.2300000004</v>
      </c>
      <c r="I563" s="36">
        <v>-6965020.2300000004</v>
      </c>
      <c r="J563">
        <v>0</v>
      </c>
      <c r="K563" t="e">
        <f>_xlfn.XLOOKUP(A563,Working!F:F,Working!F:F)</f>
        <v>#N/A</v>
      </c>
      <c r="L563" t="e">
        <f>_xlfn.XLOOKUP(A563,'GL014'!A:A,'GL014'!A:A)</f>
        <v>#N/A</v>
      </c>
    </row>
    <row r="564" spans="1:12" hidden="1" x14ac:dyDescent="0.25">
      <c r="A564" t="s">
        <v>1196</v>
      </c>
      <c r="B564" t="s">
        <v>1195</v>
      </c>
      <c r="C564" t="s">
        <v>1194</v>
      </c>
      <c r="D564" s="36">
        <v>2181334.4300000002</v>
      </c>
      <c r="E564" s="36">
        <v>2181334.4300000002</v>
      </c>
      <c r="F564">
        <v>0</v>
      </c>
      <c r="G564">
        <v>0</v>
      </c>
      <c r="H564" s="36">
        <v>-2181334.4300000002</v>
      </c>
      <c r="I564" s="36">
        <v>-2181334.4300000002</v>
      </c>
      <c r="J564">
        <v>0</v>
      </c>
      <c r="K564" t="e">
        <f>_xlfn.XLOOKUP(A564,Working!F:F,Working!F:F)</f>
        <v>#N/A</v>
      </c>
      <c r="L564" t="e">
        <f>_xlfn.XLOOKUP(A564,'GL014'!A:A,'GL014'!A:A)</f>
        <v>#N/A</v>
      </c>
    </row>
    <row r="565" spans="1:12" hidden="1" x14ac:dyDescent="0.25">
      <c r="A565" t="s">
        <v>1193</v>
      </c>
      <c r="B565" t="s">
        <v>1192</v>
      </c>
      <c r="C565" t="s">
        <v>1191</v>
      </c>
      <c r="D565" s="36">
        <v>381337.31</v>
      </c>
      <c r="E565" s="36">
        <v>381337.31</v>
      </c>
      <c r="F565">
        <v>0</v>
      </c>
      <c r="G565">
        <v>0</v>
      </c>
      <c r="H565" s="36">
        <v>-381337.31</v>
      </c>
      <c r="I565" s="36">
        <v>-381337.31</v>
      </c>
      <c r="J565">
        <v>0</v>
      </c>
      <c r="K565" t="e">
        <f>_xlfn.XLOOKUP(A565,Working!F:F,Working!F:F)</f>
        <v>#N/A</v>
      </c>
      <c r="L565" t="e">
        <f>_xlfn.XLOOKUP(A565,'GL014'!A:A,'GL014'!A:A)</f>
        <v>#N/A</v>
      </c>
    </row>
    <row r="566" spans="1:12" hidden="1" x14ac:dyDescent="0.25">
      <c r="A566" t="s">
        <v>1190</v>
      </c>
      <c r="B566" t="s">
        <v>1189</v>
      </c>
      <c r="C566" t="s">
        <v>1188</v>
      </c>
      <c r="D566" s="36">
        <v>7622768.3099999996</v>
      </c>
      <c r="E566" s="36">
        <v>7622768.3099999996</v>
      </c>
      <c r="F566">
        <v>0</v>
      </c>
      <c r="G566">
        <v>0</v>
      </c>
      <c r="H566" s="36">
        <v>-7622768.3099999996</v>
      </c>
      <c r="I566" s="36">
        <v>-7622768.3099999996</v>
      </c>
      <c r="J566">
        <v>0</v>
      </c>
      <c r="K566" t="e">
        <f>_xlfn.XLOOKUP(A566,Working!F:F,Working!F:F)</f>
        <v>#N/A</v>
      </c>
      <c r="L566" t="e">
        <f>_xlfn.XLOOKUP(A566,'GL014'!A:A,'GL014'!A:A)</f>
        <v>#N/A</v>
      </c>
    </row>
    <row r="567" spans="1:12" hidden="1" x14ac:dyDescent="0.25">
      <c r="A567" t="s">
        <v>1187</v>
      </c>
      <c r="B567" t="s">
        <v>1186</v>
      </c>
      <c r="C567" t="s">
        <v>1185</v>
      </c>
      <c r="D567" s="36">
        <v>147859.78</v>
      </c>
      <c r="E567" s="36">
        <v>147859.78</v>
      </c>
      <c r="F567">
        <v>0</v>
      </c>
      <c r="G567">
        <v>0</v>
      </c>
      <c r="H567" s="36">
        <v>-147859.78</v>
      </c>
      <c r="I567" s="36">
        <v>-147859.78</v>
      </c>
      <c r="J567">
        <v>0</v>
      </c>
      <c r="K567" t="e">
        <f>_xlfn.XLOOKUP(A567,Working!F:F,Working!F:F)</f>
        <v>#N/A</v>
      </c>
      <c r="L567" t="e">
        <f>_xlfn.XLOOKUP(A567,'GL014'!A:A,'GL014'!A:A)</f>
        <v>#N/A</v>
      </c>
    </row>
    <row r="568" spans="1:12" hidden="1" x14ac:dyDescent="0.25">
      <c r="A568" t="s">
        <v>1184</v>
      </c>
      <c r="B568" t="s">
        <v>1183</v>
      </c>
      <c r="C568" t="s">
        <v>1182</v>
      </c>
      <c r="D568" s="36">
        <v>1590144.89</v>
      </c>
      <c r="E568" s="36">
        <v>1590144.89</v>
      </c>
      <c r="F568">
        <v>0</v>
      </c>
      <c r="G568">
        <v>0</v>
      </c>
      <c r="H568" s="36">
        <v>-1590144.89</v>
      </c>
      <c r="I568" s="36">
        <v>-1590144.89</v>
      </c>
      <c r="J568">
        <v>0</v>
      </c>
      <c r="K568" t="e">
        <f>_xlfn.XLOOKUP(A568,Working!F:F,Working!F:F)</f>
        <v>#N/A</v>
      </c>
      <c r="L568" t="e">
        <f>_xlfn.XLOOKUP(A568,'GL014'!A:A,'GL014'!A:A)</f>
        <v>#N/A</v>
      </c>
    </row>
    <row r="569" spans="1:12" hidden="1" x14ac:dyDescent="0.25">
      <c r="A569" t="s">
        <v>1181</v>
      </c>
      <c r="B569" t="s">
        <v>1180</v>
      </c>
      <c r="C569" t="s">
        <v>1179</v>
      </c>
      <c r="D569" s="36">
        <v>3214000</v>
      </c>
      <c r="E569" s="36">
        <v>3214000</v>
      </c>
      <c r="F569">
        <v>0</v>
      </c>
      <c r="G569">
        <v>0</v>
      </c>
      <c r="H569" s="36">
        <v>-3214000</v>
      </c>
      <c r="I569" s="36">
        <v>-3214000</v>
      </c>
      <c r="J569">
        <v>0</v>
      </c>
      <c r="K569" t="e">
        <f>_xlfn.XLOOKUP(A569,Working!F:F,Working!F:F)</f>
        <v>#N/A</v>
      </c>
      <c r="L569" t="e">
        <f>_xlfn.XLOOKUP(A569,'GL014'!A:A,'GL014'!A:A)</f>
        <v>#N/A</v>
      </c>
    </row>
    <row r="570" spans="1:12" x14ac:dyDescent="0.25">
      <c r="A570" t="s">
        <v>591</v>
      </c>
      <c r="B570" t="s">
        <v>923</v>
      </c>
      <c r="C570" t="s">
        <v>1178</v>
      </c>
      <c r="D570" s="43">
        <v>10000000</v>
      </c>
      <c r="E570" s="43">
        <v>2200789.31</v>
      </c>
      <c r="F570" s="43">
        <v>4217563.84</v>
      </c>
      <c r="G570" s="43">
        <v>3581646.85</v>
      </c>
      <c r="H570" s="43">
        <v>-10000000</v>
      </c>
      <c r="I570" s="43">
        <v>-2005842.82</v>
      </c>
      <c r="J570" s="43">
        <v>-7994157.1799999997</v>
      </c>
      <c r="K570" t="str">
        <f>_xlfn.XLOOKUP(A570,Working!F:F,Working!F:F)</f>
        <v>7971J</v>
      </c>
      <c r="L570" t="str">
        <f>_xlfn.XLOOKUP(A570,'GL014'!A:A,'GL014'!A:A)</f>
        <v>7971J</v>
      </c>
    </row>
    <row r="571" spans="1:12" x14ac:dyDescent="0.25">
      <c r="A571" t="s">
        <v>594</v>
      </c>
      <c r="B571" t="s">
        <v>922</v>
      </c>
      <c r="C571" t="s">
        <v>1177</v>
      </c>
      <c r="D571" s="43">
        <v>2000000</v>
      </c>
      <c r="E571" s="43">
        <v>1058156.02</v>
      </c>
      <c r="F571" s="43">
        <v>474628.61</v>
      </c>
      <c r="G571" s="43">
        <v>467215.37</v>
      </c>
      <c r="H571" s="43">
        <v>-2000000</v>
      </c>
      <c r="I571" s="43">
        <v>-1055520.3500000001</v>
      </c>
      <c r="J571" s="43">
        <v>-944479.65</v>
      </c>
      <c r="K571" t="str">
        <f>_xlfn.XLOOKUP(A571,Working!F:F,Working!F:F)</f>
        <v>7972J</v>
      </c>
      <c r="L571" t="str">
        <f>_xlfn.XLOOKUP(A571,'GL014'!A:A,'GL014'!A:A)</f>
        <v>7972J</v>
      </c>
    </row>
    <row r="572" spans="1:12" x14ac:dyDescent="0.25">
      <c r="A572" t="s">
        <v>638</v>
      </c>
      <c r="B572" t="s">
        <v>915</v>
      </c>
      <c r="C572" t="s">
        <v>1176</v>
      </c>
      <c r="D572" s="43">
        <v>250000</v>
      </c>
      <c r="E572" s="43">
        <v>90063.78</v>
      </c>
      <c r="F572" s="43">
        <v>75896.38</v>
      </c>
      <c r="G572" s="43">
        <v>84039.84</v>
      </c>
      <c r="H572" s="43">
        <v>-250000</v>
      </c>
      <c r="I572" s="43">
        <v>-90063.78</v>
      </c>
      <c r="J572" s="43">
        <v>-159936.22</v>
      </c>
      <c r="K572" t="str">
        <f>_xlfn.XLOOKUP(A572,Working!F:F,Working!F:F)</f>
        <v>7995J</v>
      </c>
      <c r="L572" t="str">
        <f>_xlfn.XLOOKUP(A572,'GL014'!A:A,'GL014'!A:A)</f>
        <v>7995J</v>
      </c>
    </row>
    <row r="573" spans="1:12" x14ac:dyDescent="0.25">
      <c r="A573" t="s">
        <v>641</v>
      </c>
      <c r="B573" t="s">
        <v>914</v>
      </c>
      <c r="C573" t="s">
        <v>1175</v>
      </c>
      <c r="D573" s="43">
        <v>1650000</v>
      </c>
      <c r="E573" s="43">
        <v>107556.95</v>
      </c>
      <c r="F573" s="43">
        <v>58923.64</v>
      </c>
      <c r="G573" s="43">
        <v>1483519.41</v>
      </c>
      <c r="H573" s="43">
        <v>-1650000</v>
      </c>
      <c r="I573" s="43">
        <v>-107556.95</v>
      </c>
      <c r="J573" s="43">
        <v>-1542443.05</v>
      </c>
      <c r="K573" t="str">
        <f>_xlfn.XLOOKUP(A573,Working!F:F,Working!F:F)</f>
        <v>7996J</v>
      </c>
      <c r="L573" t="str">
        <f>_xlfn.XLOOKUP(A573,'GL014'!A:A,'GL014'!A:A)</f>
        <v>7996J</v>
      </c>
    </row>
    <row r="574" spans="1:12" x14ac:dyDescent="0.25">
      <c r="A574" t="s">
        <v>762</v>
      </c>
      <c r="B574" t="s">
        <v>901</v>
      </c>
      <c r="C574" t="s">
        <v>1174</v>
      </c>
      <c r="D574" s="43">
        <v>700000</v>
      </c>
      <c r="E574" s="43">
        <v>3714.23</v>
      </c>
      <c r="F574" s="43">
        <v>46285.77</v>
      </c>
      <c r="G574" s="43">
        <v>650000</v>
      </c>
      <c r="H574" s="43">
        <v>-700000</v>
      </c>
      <c r="I574" s="43">
        <v>-106.03</v>
      </c>
      <c r="J574" s="43">
        <v>-699893.97</v>
      </c>
      <c r="K574" t="str">
        <f>_xlfn.XLOOKUP(A574,Working!F:F,Working!F:F)</f>
        <v>7A56J</v>
      </c>
      <c r="L574" t="str">
        <f>_xlfn.XLOOKUP(A574,'GL014'!A:A,'GL014'!A:A)</f>
        <v>7A56J</v>
      </c>
    </row>
    <row r="575" spans="1:12" hidden="1" x14ac:dyDescent="0.25">
      <c r="A575" t="s">
        <v>1150</v>
      </c>
      <c r="B575" t="s">
        <v>1149</v>
      </c>
      <c r="C575" t="s">
        <v>1148</v>
      </c>
      <c r="D575" s="36">
        <v>9928521.1500000004</v>
      </c>
      <c r="E575" s="36">
        <v>9928521.1500000004</v>
      </c>
      <c r="F575">
        <v>0</v>
      </c>
      <c r="G575">
        <v>0</v>
      </c>
      <c r="H575" s="36">
        <v>-9928521.1500000004</v>
      </c>
      <c r="I575" s="36">
        <v>-9928521.1500000004</v>
      </c>
      <c r="J575">
        <v>0</v>
      </c>
      <c r="K575" t="e">
        <f>_xlfn.XLOOKUP(A575,Working!F:F,Working!F:F)</f>
        <v>#N/A</v>
      </c>
      <c r="L575" t="e">
        <f>_xlfn.XLOOKUP(A575,'GL014'!A:A,'GL014'!A:A)</f>
        <v>#N/A</v>
      </c>
    </row>
    <row r="576" spans="1:12" hidden="1" x14ac:dyDescent="0.25">
      <c r="A576" t="s">
        <v>1147</v>
      </c>
      <c r="B576" t="s">
        <v>1146</v>
      </c>
      <c r="C576" t="s">
        <v>1145</v>
      </c>
      <c r="D576" s="36">
        <v>3554214.79</v>
      </c>
      <c r="E576" s="36">
        <v>3554153.29</v>
      </c>
      <c r="F576">
        <v>0</v>
      </c>
      <c r="G576">
        <v>61.5</v>
      </c>
      <c r="H576" s="36">
        <v>-3553853.29</v>
      </c>
      <c r="I576" s="36">
        <v>-3553853.29</v>
      </c>
      <c r="J576">
        <v>0</v>
      </c>
      <c r="K576" t="e">
        <f>_xlfn.XLOOKUP(A576,Working!F:F,Working!F:F)</f>
        <v>#N/A</v>
      </c>
      <c r="L576" t="e">
        <f>_xlfn.XLOOKUP(A576,'GL014'!A:A,'GL014'!A:A)</f>
        <v>#N/A</v>
      </c>
    </row>
    <row r="577" spans="1:12" hidden="1" x14ac:dyDescent="0.25">
      <c r="A577" t="s">
        <v>1144</v>
      </c>
      <c r="B577" t="s">
        <v>1143</v>
      </c>
      <c r="C577" t="s">
        <v>1142</v>
      </c>
      <c r="D577" s="36">
        <v>4174950.6</v>
      </c>
      <c r="E577" s="36">
        <v>4174950.6</v>
      </c>
      <c r="F577">
        <v>0</v>
      </c>
      <c r="G577">
        <v>0</v>
      </c>
      <c r="H577" s="36">
        <v>-4174950.6</v>
      </c>
      <c r="I577" s="36">
        <v>-4174950.6</v>
      </c>
      <c r="J577">
        <v>0</v>
      </c>
      <c r="K577" t="e">
        <f>_xlfn.XLOOKUP(A577,Working!F:F,Working!F:F)</f>
        <v>#N/A</v>
      </c>
      <c r="L577" t="e">
        <f>_xlfn.XLOOKUP(A577,'GL014'!A:A,'GL014'!A:A)</f>
        <v>#N/A</v>
      </c>
    </row>
    <row r="578" spans="1:12" hidden="1" x14ac:dyDescent="0.25">
      <c r="A578" t="s">
        <v>1141</v>
      </c>
      <c r="B578" t="s">
        <v>1140</v>
      </c>
      <c r="C578" t="s">
        <v>1139</v>
      </c>
      <c r="D578">
        <v>0</v>
      </c>
      <c r="E578">
        <v>0</v>
      </c>
      <c r="F578">
        <v>0</v>
      </c>
      <c r="G578">
        <v>0</v>
      </c>
      <c r="H578">
        <v>0</v>
      </c>
      <c r="I578" s="36">
        <v>-72333.41</v>
      </c>
      <c r="J578" s="36">
        <v>72333.41</v>
      </c>
      <c r="K578" t="e">
        <f>_xlfn.XLOOKUP(A578,Working!F:F,Working!F:F)</f>
        <v>#N/A</v>
      </c>
      <c r="L578" t="e">
        <f>_xlfn.XLOOKUP(A578,'GL014'!A:A,'GL014'!A:A)</f>
        <v>#N/A</v>
      </c>
    </row>
    <row r="579" spans="1:12" hidden="1" x14ac:dyDescent="0.25">
      <c r="A579" t="s">
        <v>1138</v>
      </c>
      <c r="B579" t="s">
        <v>1137</v>
      </c>
      <c r="C579" t="s">
        <v>1136</v>
      </c>
      <c r="D579" s="36">
        <v>8843059.7599999998</v>
      </c>
      <c r="E579" s="36">
        <v>8843059.7599999998</v>
      </c>
      <c r="F579">
        <v>0</v>
      </c>
      <c r="G579">
        <v>0</v>
      </c>
      <c r="H579" s="36">
        <v>-8843059.7599999998</v>
      </c>
      <c r="I579" s="36">
        <v>-8770726.3499999996</v>
      </c>
      <c r="J579" s="36">
        <v>-72333.41</v>
      </c>
      <c r="K579" t="e">
        <f>_xlfn.XLOOKUP(A579,Working!F:F,Working!F:F)</f>
        <v>#N/A</v>
      </c>
      <c r="L579" t="e">
        <f>_xlfn.XLOOKUP(A579,'GL014'!A:A,'GL014'!A:A)</f>
        <v>#N/A</v>
      </c>
    </row>
    <row r="580" spans="1:12" hidden="1" x14ac:dyDescent="0.25">
      <c r="A580">
        <v>74700</v>
      </c>
      <c r="B580" t="s">
        <v>1135</v>
      </c>
      <c r="C580" t="s">
        <v>1134</v>
      </c>
      <c r="D580" s="36">
        <v>-6846059.7999999998</v>
      </c>
      <c r="E580" s="36">
        <v>51481899.829999998</v>
      </c>
      <c r="F580">
        <v>0</v>
      </c>
      <c r="G580" s="36">
        <v>-58327959.630000003</v>
      </c>
      <c r="H580" s="36">
        <v>6864120.0899999999</v>
      </c>
      <c r="I580" s="36">
        <v>-51524968.149999999</v>
      </c>
      <c r="J580" s="36">
        <v>58389088.240000002</v>
      </c>
      <c r="K580" t="e">
        <f>_xlfn.XLOOKUP(A580,Working!F:F,Working!F:F)</f>
        <v>#N/A</v>
      </c>
      <c r="L580" t="e">
        <f>_xlfn.XLOOKUP(A580,'GL014'!A:A,'GL014'!A:A)</f>
        <v>#N/A</v>
      </c>
    </row>
    <row r="581" spans="1:12" hidden="1" x14ac:dyDescent="0.25">
      <c r="A581" t="s">
        <v>1133</v>
      </c>
      <c r="B581" t="s">
        <v>1132</v>
      </c>
      <c r="C581" t="s">
        <v>1131</v>
      </c>
      <c r="D581" s="36">
        <v>13116680.98</v>
      </c>
      <c r="E581" s="36">
        <v>13116680.98</v>
      </c>
      <c r="F581">
        <v>0</v>
      </c>
      <c r="G581">
        <v>0</v>
      </c>
      <c r="H581" s="36">
        <v>-13116680.98</v>
      </c>
      <c r="I581" s="36">
        <v>-13116680.98</v>
      </c>
      <c r="J581">
        <v>0</v>
      </c>
      <c r="K581" t="e">
        <f>_xlfn.XLOOKUP(A581,Working!F:F,Working!F:F)</f>
        <v>#N/A</v>
      </c>
      <c r="L581" t="e">
        <f>_xlfn.XLOOKUP(A581,'GL014'!A:A,'GL014'!A:A)</f>
        <v>#N/A</v>
      </c>
    </row>
    <row r="582" spans="1:12" x14ac:dyDescent="0.25">
      <c r="A582" t="s">
        <v>62</v>
      </c>
      <c r="B582" t="s">
        <v>1130</v>
      </c>
      <c r="C582" t="s">
        <v>1129</v>
      </c>
      <c r="D582" s="43">
        <v>22830000</v>
      </c>
      <c r="E582" s="43">
        <v>16804960.600000001</v>
      </c>
      <c r="F582" s="43">
        <v>4805392.18</v>
      </c>
      <c r="G582" s="43">
        <v>1219647.22</v>
      </c>
      <c r="H582" s="43">
        <v>-22830000</v>
      </c>
      <c r="I582" s="43">
        <v>-16796182.510000002</v>
      </c>
      <c r="J582" s="43">
        <v>-6033817.4900000002</v>
      </c>
      <c r="K582" t="str">
        <f>_xlfn.XLOOKUP(A582,Working!F:F,Working!F:F)</f>
        <v>7505L</v>
      </c>
      <c r="L582" t="str">
        <f>_xlfn.XLOOKUP(A582,'GL014'!A:A,'GL014'!A:A)</f>
        <v>7505L</v>
      </c>
    </row>
    <row r="583" spans="1:12" hidden="1" x14ac:dyDescent="0.25">
      <c r="A583" t="s">
        <v>1128</v>
      </c>
      <c r="B583" t="s">
        <v>1127</v>
      </c>
      <c r="C583" t="s">
        <v>1126</v>
      </c>
      <c r="D583" s="36">
        <v>1578167.22</v>
      </c>
      <c r="E583" s="36">
        <v>1578167.22</v>
      </c>
      <c r="F583">
        <v>0</v>
      </c>
      <c r="G583">
        <v>0</v>
      </c>
      <c r="H583" s="36">
        <v>-1578167.22</v>
      </c>
      <c r="I583" s="36">
        <v>-1578167.22</v>
      </c>
      <c r="J583">
        <v>0</v>
      </c>
      <c r="K583" t="e">
        <f>_xlfn.XLOOKUP(A583,Working!F:F,Working!F:F)</f>
        <v>#N/A</v>
      </c>
      <c r="L583" t="e">
        <f>_xlfn.XLOOKUP(A583,'GL014'!A:A,'GL014'!A:A)</f>
        <v>#N/A</v>
      </c>
    </row>
    <row r="584" spans="1:12" x14ac:dyDescent="0.25">
      <c r="A584" t="s">
        <v>67</v>
      </c>
      <c r="B584" t="s">
        <v>1125</v>
      </c>
      <c r="C584" t="s">
        <v>1124</v>
      </c>
      <c r="D584" s="43">
        <v>3928420</v>
      </c>
      <c r="E584" s="43">
        <v>173673.54</v>
      </c>
      <c r="F584" s="43">
        <v>1295333.51</v>
      </c>
      <c r="G584" s="43">
        <v>2459412.9500000002</v>
      </c>
      <c r="H584" s="43">
        <v>-3928420</v>
      </c>
      <c r="I584" s="43">
        <v>-173222.34</v>
      </c>
      <c r="J584" s="43">
        <v>-3755197.66</v>
      </c>
      <c r="K584" t="str">
        <f>_xlfn.XLOOKUP(A584,Working!F:F,Working!F:F)</f>
        <v>7509L</v>
      </c>
      <c r="L584" t="str">
        <f>_xlfn.XLOOKUP(A584,'GL014'!A:A,'GL014'!A:A)</f>
        <v>7509L</v>
      </c>
    </row>
    <row r="585" spans="1:12" hidden="1" x14ac:dyDescent="0.25">
      <c r="A585" t="s">
        <v>1123</v>
      </c>
      <c r="B585" t="s">
        <v>1122</v>
      </c>
      <c r="C585" t="s">
        <v>1121</v>
      </c>
      <c r="D585" s="36">
        <v>17189590.280000001</v>
      </c>
      <c r="E585" s="36">
        <v>17189590.280000001</v>
      </c>
      <c r="F585">
        <v>0</v>
      </c>
      <c r="G585">
        <v>0</v>
      </c>
      <c r="H585" s="36">
        <v>-17189590.280000001</v>
      </c>
      <c r="I585" s="36">
        <v>-17189590.280000001</v>
      </c>
      <c r="J585">
        <v>0</v>
      </c>
      <c r="K585" t="e">
        <f>_xlfn.XLOOKUP(A585,Working!F:F,Working!F:F)</f>
        <v>#N/A</v>
      </c>
      <c r="L585" t="e">
        <f>_xlfn.XLOOKUP(A585,'GL014'!A:A,'GL014'!A:A)</f>
        <v>#N/A</v>
      </c>
    </row>
    <row r="586" spans="1:12" hidden="1" x14ac:dyDescent="0.25">
      <c r="A586" t="s">
        <v>1120</v>
      </c>
      <c r="B586" t="s">
        <v>1119</v>
      </c>
      <c r="C586" t="s">
        <v>1118</v>
      </c>
      <c r="D586" s="36">
        <v>4293521.7</v>
      </c>
      <c r="E586" s="36">
        <v>4293521.7</v>
      </c>
      <c r="F586">
        <v>0</v>
      </c>
      <c r="G586">
        <v>0</v>
      </c>
      <c r="H586" s="36">
        <v>-4293521.7</v>
      </c>
      <c r="I586" s="36">
        <v>-4293521.7</v>
      </c>
      <c r="J586">
        <v>0</v>
      </c>
      <c r="K586" t="e">
        <f>_xlfn.XLOOKUP(A586,Working!F:F,Working!F:F)</f>
        <v>#N/A</v>
      </c>
      <c r="L586" t="e">
        <f>_xlfn.XLOOKUP(A586,'GL014'!A:A,'GL014'!A:A)</f>
        <v>#N/A</v>
      </c>
    </row>
    <row r="587" spans="1:12" x14ac:dyDescent="0.25">
      <c r="A587" t="s">
        <v>174</v>
      </c>
      <c r="B587" t="s">
        <v>1117</v>
      </c>
      <c r="C587" t="s">
        <v>1116</v>
      </c>
      <c r="D587" s="43">
        <v>6850000</v>
      </c>
      <c r="E587" s="43">
        <v>6234880.75</v>
      </c>
      <c r="F587" s="43">
        <v>130429.44</v>
      </c>
      <c r="G587" s="43">
        <v>484689.81</v>
      </c>
      <c r="H587" s="43">
        <v>-6850000</v>
      </c>
      <c r="I587" s="43">
        <v>-6234880.75</v>
      </c>
      <c r="J587" s="43">
        <v>-615119.25</v>
      </c>
      <c r="K587" t="str">
        <f>_xlfn.XLOOKUP(A587,Working!F:F,Working!F:F)</f>
        <v>7580L</v>
      </c>
      <c r="L587" t="str">
        <f>_xlfn.XLOOKUP(A587,'GL014'!A:A,'GL014'!A:A)</f>
        <v>7580L</v>
      </c>
    </row>
    <row r="588" spans="1:12" hidden="1" x14ac:dyDescent="0.25">
      <c r="A588" t="s">
        <v>1115</v>
      </c>
      <c r="B588" t="s">
        <v>1114</v>
      </c>
      <c r="C588" t="s">
        <v>1113</v>
      </c>
      <c r="D588" s="36">
        <v>1765564.48</v>
      </c>
      <c r="E588" s="36">
        <v>1765564.48</v>
      </c>
      <c r="F588">
        <v>0</v>
      </c>
      <c r="G588">
        <v>0</v>
      </c>
      <c r="H588" s="36">
        <v>-1765564.48</v>
      </c>
      <c r="I588" s="36">
        <v>-1765564.48</v>
      </c>
      <c r="J588">
        <v>0</v>
      </c>
      <c r="K588" t="e">
        <f>_xlfn.XLOOKUP(A588,Working!F:F,Working!F:F)</f>
        <v>#N/A</v>
      </c>
      <c r="L588" t="e">
        <f>_xlfn.XLOOKUP(A588,'GL014'!A:A,'GL014'!A:A)</f>
        <v>#N/A</v>
      </c>
    </row>
    <row r="589" spans="1:12" x14ac:dyDescent="0.25">
      <c r="A589" t="s">
        <v>333</v>
      </c>
      <c r="B589" t="s">
        <v>1112</v>
      </c>
      <c r="C589" t="s">
        <v>1111</v>
      </c>
      <c r="D589" s="43">
        <v>300000</v>
      </c>
      <c r="E589" s="43">
        <v>49344.22</v>
      </c>
      <c r="F589" s="43">
        <v>198791.7</v>
      </c>
      <c r="G589" s="43">
        <v>51864.08</v>
      </c>
      <c r="H589" s="43">
        <v>-300000</v>
      </c>
      <c r="I589" s="43">
        <v>-49344.22</v>
      </c>
      <c r="J589" s="43">
        <v>-250655.78</v>
      </c>
      <c r="K589" t="str">
        <f>_xlfn.XLOOKUP(A589,Working!F:F,Working!F:F)</f>
        <v>7845L</v>
      </c>
      <c r="L589" t="str">
        <f>_xlfn.XLOOKUP(A589,'GL014'!A:A,'GL014'!A:A)</f>
        <v>7845L</v>
      </c>
    </row>
    <row r="591" spans="1:12" x14ac:dyDescent="0.25">
      <c r="D591" s="47">
        <f>SUBTOTAL(9,D43:D589)</f>
        <v>1777737346.8699999</v>
      </c>
      <c r="E591" s="47">
        <f>SUBTOTAL(9,E43:E589)</f>
        <v>1256847490.1799998</v>
      </c>
    </row>
    <row r="593" spans="3:7" x14ac:dyDescent="0.25">
      <c r="C593" s="45" t="s">
        <v>2515</v>
      </c>
      <c r="D593" s="21"/>
      <c r="E593" s="21"/>
      <c r="F593" s="58" t="s">
        <v>2516</v>
      </c>
      <c r="G593" s="58"/>
    </row>
    <row r="594" spans="3:7" x14ac:dyDescent="0.25">
      <c r="C594">
        <v>26000</v>
      </c>
      <c r="D594" s="21">
        <f>SUBTOTAL(9,D43:D257)</f>
        <v>629412379.18000007</v>
      </c>
      <c r="E594" s="21">
        <f>SUBTOTAL(9,E43:E257)</f>
        <v>391455370.02000022</v>
      </c>
      <c r="F594" s="21">
        <f>D594-Final!E139</f>
        <v>0</v>
      </c>
      <c r="G594" s="21">
        <f>E594-Final!F139</f>
        <v>0</v>
      </c>
    </row>
    <row r="595" spans="3:7" x14ac:dyDescent="0.25">
      <c r="C595">
        <v>26005</v>
      </c>
      <c r="D595" s="21">
        <f>SUBTOTAL(9,D265:D527)</f>
        <v>335818479.54999989</v>
      </c>
      <c r="E595" s="21">
        <f>SUBTOTAL(9,E265:E527)</f>
        <v>176840817.10999998</v>
      </c>
      <c r="F595" s="21">
        <f>D595-Final!E140</f>
        <v>0</v>
      </c>
      <c r="G595" s="21">
        <f>E595-Final!F140</f>
        <v>0</v>
      </c>
    </row>
    <row r="596" spans="3:7" x14ac:dyDescent="0.25">
      <c r="C596">
        <v>26015</v>
      </c>
      <c r="D596" s="21">
        <f>D528</f>
        <v>181713420.13999999</v>
      </c>
      <c r="E596" s="21">
        <f>E528</f>
        <v>165173880.47</v>
      </c>
      <c r="F596" s="21">
        <f>D596-Final!E141</f>
        <v>0</v>
      </c>
      <c r="G596" s="21">
        <f>E596-Final!F141</f>
        <v>0</v>
      </c>
    </row>
    <row r="597" spans="3:7" x14ac:dyDescent="0.25">
      <c r="C597">
        <v>26025</v>
      </c>
      <c r="D597" s="21">
        <f>SUBTOTAL(9,D534:D543)</f>
        <v>335837555</v>
      </c>
      <c r="E597" s="21">
        <f>SUBTOTAL(9,E534:E543)</f>
        <v>253997136.44</v>
      </c>
      <c r="F597" s="21">
        <f>D597-Final!E142</f>
        <v>0</v>
      </c>
      <c r="G597" s="21">
        <f>E597-Final!F142</f>
        <v>0</v>
      </c>
    </row>
    <row r="598" spans="3:7" x14ac:dyDescent="0.25">
      <c r="C598">
        <v>26050</v>
      </c>
      <c r="D598" s="21">
        <f>SUBTOTAL(9,D556:D574)</f>
        <v>261047093</v>
      </c>
      <c r="E598" s="21">
        <f>SUBTOTAL(9,E556:E574)</f>
        <v>246117427.03</v>
      </c>
      <c r="F598" s="21">
        <f>D598-Final!E143</f>
        <v>0</v>
      </c>
      <c r="G598" s="21">
        <f>E598-Final!F143</f>
        <v>0</v>
      </c>
    </row>
    <row r="599" spans="3:7" x14ac:dyDescent="0.25">
      <c r="C599">
        <v>26075</v>
      </c>
      <c r="D599" s="21">
        <f>SUBTOTAL(9,D582:D589)</f>
        <v>33908420</v>
      </c>
      <c r="E599" s="21">
        <f>SUBTOTAL(9,E582:E589)</f>
        <v>23262859.109999999</v>
      </c>
      <c r="F599" s="21">
        <f>D599-Final!E144</f>
        <v>0</v>
      </c>
      <c r="G599" s="21">
        <f>E599-Final!F144</f>
        <v>0</v>
      </c>
    </row>
    <row r="600" spans="3:7" ht="15.75" thickBot="1" x14ac:dyDescent="0.3">
      <c r="D600" s="46">
        <f>SUM(D594:D599)</f>
        <v>1777737346.8699999</v>
      </c>
      <c r="E600" s="46">
        <f>SUM(E594:E599)</f>
        <v>1256847490.1800001</v>
      </c>
      <c r="F600" s="46">
        <f>SUBTOTAL(9,F594:F599)</f>
        <v>0</v>
      </c>
      <c r="G600" s="46">
        <f>SUBTOTAL(9,G594:G599)</f>
        <v>0</v>
      </c>
    </row>
    <row r="601" spans="3:7" ht="15.75" thickTop="1" x14ac:dyDescent="0.25"/>
  </sheetData>
  <autoFilter ref="A10:L589" xr:uid="{0E717572-B1CE-44BA-88FC-DFA77324635C}">
    <filterColumn colId="10">
      <filters>
        <filter val="7312M"/>
        <filter val="7397C"/>
        <filter val="7468C"/>
        <filter val="7494C"/>
        <filter val="7497J"/>
        <filter val="7503C"/>
        <filter val="7505L"/>
        <filter val="7509L"/>
        <filter val="7510C"/>
        <filter val="7511C"/>
        <filter val="7514C"/>
        <filter val="7521J"/>
        <filter val="7526C"/>
        <filter val="7529H"/>
        <filter val="7530C"/>
        <filter val="7533C"/>
        <filter val="7536C"/>
        <filter val="7537C"/>
        <filter val="7538C"/>
        <filter val="7539C"/>
        <filter val="7543C"/>
        <filter val="7549C"/>
        <filter val="7557C"/>
        <filter val="7559C"/>
        <filter val="7560C"/>
        <filter val="7561C"/>
        <filter val="7562C"/>
        <filter val="7563C"/>
        <filter val="7564C"/>
        <filter val="7565C"/>
        <filter val="7566C"/>
        <filter val="7567C"/>
        <filter val="7568C"/>
        <filter val="7570C"/>
        <filter val="7571C"/>
        <filter val="7572C"/>
        <filter val="7573C"/>
        <filter val="7574C"/>
        <filter val="7575C"/>
        <filter val="7578C"/>
        <filter val="7580L"/>
        <filter val="7598D"/>
        <filter val="7627D"/>
        <filter val="7634C"/>
        <filter val="7642D"/>
        <filter val="7662D"/>
        <filter val="7686D"/>
        <filter val="7688C"/>
        <filter val="7699D"/>
        <filter val="7706C"/>
        <filter val="7708C"/>
        <filter val="7709C"/>
        <filter val="7710C"/>
        <filter val="7711C"/>
        <filter val="7712C"/>
        <filter val="7713C"/>
        <filter val="7714C"/>
        <filter val="7715C"/>
        <filter val="7717C"/>
        <filter val="7718C"/>
        <filter val="7719C"/>
        <filter val="7720C"/>
        <filter val="7721C"/>
        <filter val="7722C"/>
        <filter val="7723C"/>
        <filter val="7727C"/>
        <filter val="7728C"/>
        <filter val="7729C"/>
        <filter val="7730C"/>
        <filter val="7731C"/>
        <filter val="7739C"/>
        <filter val="7750H"/>
        <filter val="7761D"/>
        <filter val="7765D"/>
        <filter val="7771D"/>
        <filter val="7772D"/>
        <filter val="7780D"/>
        <filter val="7784D"/>
        <filter val="7788C"/>
        <filter val="7789C"/>
        <filter val="7790C"/>
        <filter val="7791C"/>
        <filter val="7792C"/>
        <filter val="7796C"/>
        <filter val="7798H"/>
        <filter val="7799H"/>
        <filter val="7805C"/>
        <filter val="7808D"/>
        <filter val="7815D"/>
        <filter val="7817D"/>
        <filter val="7819D"/>
        <filter val="7823D"/>
        <filter val="7825D"/>
        <filter val="7826D"/>
        <filter val="7827D"/>
        <filter val="7829D"/>
        <filter val="7831D"/>
        <filter val="7833D"/>
        <filter val="7835D"/>
        <filter val="7836C"/>
        <filter val="7837C"/>
        <filter val="7840C"/>
        <filter val="7841C"/>
        <filter val="7842C"/>
        <filter val="7843H"/>
        <filter val="7844H"/>
        <filter val="7845L"/>
        <filter val="7846D"/>
        <filter val="7847C"/>
        <filter val="7848C"/>
        <filter val="7849C"/>
        <filter val="7855D"/>
        <filter val="7858D"/>
        <filter val="7859D"/>
        <filter val="7865D"/>
        <filter val="7866D"/>
        <filter val="7867D"/>
        <filter val="7869D"/>
        <filter val="7870D"/>
        <filter val="7871D"/>
        <filter val="7874D"/>
        <filter val="7876D"/>
        <filter val="7878D"/>
        <filter val="7881D"/>
        <filter val="7882D"/>
        <filter val="7887D"/>
        <filter val="7890D"/>
        <filter val="7893C"/>
        <filter val="7894C"/>
        <filter val="7895C"/>
        <filter val="7898D"/>
        <filter val="7899D"/>
        <filter val="7900D"/>
        <filter val="7904D"/>
        <filter val="7905D"/>
        <filter val="7908C"/>
        <filter val="7909C"/>
        <filter val="7910C"/>
        <filter val="7911C"/>
        <filter val="7912C"/>
        <filter val="7914D"/>
        <filter val="7916D"/>
        <filter val="7917D"/>
        <filter val="7918D"/>
        <filter val="7919D"/>
        <filter val="7920H"/>
        <filter val="7921H"/>
        <filter val="7922D"/>
        <filter val="7925D"/>
        <filter val="7926D"/>
        <filter val="7927D"/>
        <filter val="7928D"/>
        <filter val="7929D"/>
        <filter val="7930C"/>
        <filter val="7931D"/>
        <filter val="7932D"/>
        <filter val="7937D"/>
        <filter val="7939D"/>
        <filter val="7940D"/>
        <filter val="7941D"/>
        <filter val="7943D"/>
        <filter val="7944D"/>
        <filter val="7946D"/>
        <filter val="7947D"/>
        <filter val="7948D"/>
        <filter val="7949D"/>
        <filter val="7950D"/>
        <filter val="7952D"/>
        <filter val="7953D"/>
        <filter val="7954D"/>
        <filter val="7955D"/>
        <filter val="7959D"/>
        <filter val="7960D"/>
        <filter val="7961D"/>
        <filter val="7965D"/>
        <filter val="7966C"/>
        <filter val="7967C"/>
        <filter val="7968C"/>
        <filter val="7969C"/>
        <filter val="7970C"/>
        <filter val="7971J"/>
        <filter val="7972J"/>
        <filter val="7976D"/>
        <filter val="7978D"/>
        <filter val="7979D"/>
        <filter val="7980D"/>
        <filter val="7981D"/>
        <filter val="7983C"/>
        <filter val="7986D"/>
        <filter val="7987D"/>
        <filter val="7988D"/>
        <filter val="7989D"/>
        <filter val="7990D"/>
        <filter val="7991D"/>
        <filter val="7993C"/>
        <filter val="7994C"/>
        <filter val="7995J"/>
        <filter val="7996J"/>
        <filter val="7998D"/>
        <filter val="7999D"/>
        <filter val="7A02D"/>
        <filter val="7A03D"/>
        <filter val="7A04D"/>
        <filter val="7A11D"/>
        <filter val="7A12D"/>
        <filter val="7A14D"/>
        <filter val="7A15D"/>
        <filter val="7A21D"/>
        <filter val="7A22D"/>
        <filter val="7A23D"/>
        <filter val="7A26D"/>
        <filter val="7A27D"/>
        <filter val="7A29D"/>
        <filter val="7A30D"/>
        <filter val="7A31D"/>
        <filter val="7A33D"/>
        <filter val="7A34D"/>
        <filter val="7A35D"/>
        <filter val="7A36D"/>
        <filter val="7A37D"/>
        <filter val="7A38D"/>
        <filter val="7A39D"/>
        <filter val="7A40D"/>
        <filter val="7A41D"/>
        <filter val="7A42D"/>
        <filter val="7A43D"/>
        <filter val="7A44C"/>
        <filter val="7A45D"/>
        <filter val="7A46D"/>
        <filter val="7A47D"/>
        <filter val="7A48D"/>
        <filter val="7A50D"/>
        <filter val="7A51D"/>
        <filter val="7A53C"/>
        <filter val="7A54C"/>
        <filter val="7A55H"/>
        <filter val="7A56J"/>
        <filter val="7A58D"/>
        <filter val="7A59D"/>
        <filter val="7A60D"/>
        <filter val="7A61D"/>
        <filter val="7A62D"/>
        <filter val="7A63D"/>
        <filter val="7A64D"/>
        <filter val="7A65D"/>
      </filters>
    </filterColumn>
  </autoFilter>
  <mergeCells count="1">
    <mergeCell ref="F593:G59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8DF0-B29A-4522-AAE1-0FF7FD2C8935}">
  <dimension ref="A1:J628"/>
  <sheetViews>
    <sheetView workbookViewId="0">
      <selection activeCell="E86" sqref="E86"/>
    </sheetView>
  </sheetViews>
  <sheetFormatPr defaultRowHeight="15" x14ac:dyDescent="0.25"/>
  <cols>
    <col min="1" max="1" width="7.7109375" bestFit="1" customWidth="1"/>
    <col min="2" max="3" width="10.7109375" bestFit="1" customWidth="1"/>
    <col min="4" max="4" width="23.85546875" bestFit="1" customWidth="1"/>
    <col min="5" max="5" width="18.5703125" bestFit="1" customWidth="1"/>
    <col min="6" max="6" width="20.85546875" bestFit="1" customWidth="1"/>
    <col min="7" max="7" width="18.7109375" bestFit="1" customWidth="1"/>
    <col min="8" max="8" width="19.140625" bestFit="1" customWidth="1"/>
    <col min="9" max="9" width="17.5703125" bestFit="1" customWidth="1"/>
    <col min="10" max="10" width="22.85546875" bestFit="1" customWidth="1"/>
  </cols>
  <sheetData>
    <row r="1" spans="1:10" x14ac:dyDescent="0.25">
      <c r="F1" t="s">
        <v>1105</v>
      </c>
      <c r="G1" t="s">
        <v>1104</v>
      </c>
      <c r="J1" t="s">
        <v>892</v>
      </c>
    </row>
    <row r="2" spans="1:10" x14ac:dyDescent="0.25">
      <c r="E2" t="s">
        <v>891</v>
      </c>
      <c r="F2" t="s">
        <v>890</v>
      </c>
      <c r="G2" t="s">
        <v>889</v>
      </c>
      <c r="H2" t="s">
        <v>888</v>
      </c>
      <c r="J2" t="s">
        <v>1103</v>
      </c>
    </row>
    <row r="3" spans="1:10" x14ac:dyDescent="0.25">
      <c r="F3" t="s">
        <v>887</v>
      </c>
      <c r="G3" t="s">
        <v>886</v>
      </c>
    </row>
    <row r="5" spans="1:10" x14ac:dyDescent="0.25">
      <c r="A5" t="s">
        <v>885</v>
      </c>
      <c r="B5" t="s">
        <v>884</v>
      </c>
    </row>
    <row r="6" spans="1:10" x14ac:dyDescent="0.25">
      <c r="A6" t="s">
        <v>883</v>
      </c>
      <c r="B6" t="s">
        <v>882</v>
      </c>
      <c r="C6" t="s">
        <v>881</v>
      </c>
      <c r="D6" t="s">
        <v>880</v>
      </c>
    </row>
    <row r="8" spans="1:10" x14ac:dyDescent="0.25">
      <c r="E8" t="s">
        <v>879</v>
      </c>
      <c r="F8" t="s">
        <v>878</v>
      </c>
      <c r="G8" t="s">
        <v>877</v>
      </c>
      <c r="H8" t="s">
        <v>876</v>
      </c>
      <c r="I8" t="s">
        <v>875</v>
      </c>
      <c r="J8" t="s">
        <v>874</v>
      </c>
    </row>
    <row r="9" spans="1:10" x14ac:dyDescent="0.25">
      <c r="A9" t="s">
        <v>6</v>
      </c>
      <c r="C9" t="s">
        <v>873</v>
      </c>
      <c r="D9" t="s">
        <v>872</v>
      </c>
      <c r="E9" t="s">
        <v>871</v>
      </c>
      <c r="F9" t="s">
        <v>870</v>
      </c>
      <c r="G9" t="s">
        <v>869</v>
      </c>
      <c r="H9" t="s">
        <v>868</v>
      </c>
      <c r="I9" t="s">
        <v>867</v>
      </c>
      <c r="J9" t="s">
        <v>866</v>
      </c>
    </row>
    <row r="10" spans="1:10" x14ac:dyDescent="0.25">
      <c r="A10" t="s">
        <v>865</v>
      </c>
      <c r="B10" t="s">
        <v>864</v>
      </c>
      <c r="C10" t="s">
        <v>863</v>
      </c>
      <c r="D10" t="s">
        <v>861</v>
      </c>
      <c r="E10" t="s">
        <v>862</v>
      </c>
      <c r="F10" t="s">
        <v>862</v>
      </c>
      <c r="G10" t="s">
        <v>862</v>
      </c>
      <c r="H10" t="s">
        <v>862</v>
      </c>
      <c r="I10" t="s">
        <v>862</v>
      </c>
      <c r="J10" t="s">
        <v>861</v>
      </c>
    </row>
    <row r="11" spans="1:10" x14ac:dyDescent="0.25">
      <c r="A11" t="s">
        <v>1102</v>
      </c>
      <c r="B11" t="s">
        <v>1101</v>
      </c>
    </row>
    <row r="13" spans="1:10" x14ac:dyDescent="0.25">
      <c r="A13" t="s">
        <v>91</v>
      </c>
      <c r="B13" t="s">
        <v>1027</v>
      </c>
      <c r="C13" t="s">
        <v>1095</v>
      </c>
      <c r="D13" t="s">
        <v>1100</v>
      </c>
      <c r="E13" s="36">
        <v>-1104328.03</v>
      </c>
      <c r="F13">
        <v>0</v>
      </c>
      <c r="G13" s="36">
        <v>-1104328.03</v>
      </c>
      <c r="H13">
        <v>0</v>
      </c>
      <c r="I13" s="36">
        <v>-1104328.03</v>
      </c>
      <c r="J13">
        <v>0</v>
      </c>
    </row>
    <row r="14" spans="1:10" x14ac:dyDescent="0.25">
      <c r="A14" t="s">
        <v>91</v>
      </c>
      <c r="B14" t="s">
        <v>1027</v>
      </c>
      <c r="C14" t="s">
        <v>1095</v>
      </c>
      <c r="D14" t="s">
        <v>1099</v>
      </c>
      <c r="E14" s="36">
        <v>1082604.74</v>
      </c>
      <c r="F14">
        <v>0</v>
      </c>
      <c r="G14" s="36">
        <v>1082604.74</v>
      </c>
      <c r="H14">
        <v>0</v>
      </c>
      <c r="I14" s="36">
        <v>1082604.74</v>
      </c>
      <c r="J14">
        <v>0</v>
      </c>
    </row>
    <row r="15" spans="1:10" x14ac:dyDescent="0.25">
      <c r="A15" t="s">
        <v>182</v>
      </c>
      <c r="B15" t="s">
        <v>998</v>
      </c>
      <c r="C15" t="s">
        <v>1095</v>
      </c>
      <c r="D15" t="s">
        <v>1094</v>
      </c>
      <c r="E15">
        <v>897.41</v>
      </c>
      <c r="F15">
        <v>0</v>
      </c>
      <c r="G15">
        <v>897.41</v>
      </c>
      <c r="H15">
        <v>0</v>
      </c>
      <c r="I15">
        <v>897.41</v>
      </c>
      <c r="J15">
        <v>0</v>
      </c>
    </row>
    <row r="16" spans="1:10" x14ac:dyDescent="0.25">
      <c r="A16" t="s">
        <v>387</v>
      </c>
      <c r="B16" t="s">
        <v>948</v>
      </c>
      <c r="C16" t="s">
        <v>1095</v>
      </c>
      <c r="D16" t="s">
        <v>1097</v>
      </c>
      <c r="E16" s="36">
        <v>1931.79</v>
      </c>
      <c r="F16">
        <v>0</v>
      </c>
      <c r="G16" s="36">
        <v>1931.79</v>
      </c>
      <c r="H16">
        <v>0</v>
      </c>
      <c r="I16" s="36">
        <v>1931.79</v>
      </c>
      <c r="J16">
        <v>0</v>
      </c>
    </row>
    <row r="17" spans="1:10" x14ac:dyDescent="0.25">
      <c r="A17" t="s">
        <v>387</v>
      </c>
      <c r="B17" t="s">
        <v>948</v>
      </c>
      <c r="C17" t="s">
        <v>1095</v>
      </c>
      <c r="D17" t="s">
        <v>1094</v>
      </c>
      <c r="E17" s="36">
        <v>87475.9</v>
      </c>
      <c r="F17">
        <v>0</v>
      </c>
      <c r="G17" s="36">
        <v>87475.9</v>
      </c>
      <c r="H17">
        <v>0</v>
      </c>
      <c r="I17" s="36">
        <v>87475.9</v>
      </c>
      <c r="J17">
        <v>0</v>
      </c>
    </row>
    <row r="18" spans="1:10" x14ac:dyDescent="0.25">
      <c r="A18" t="s">
        <v>387</v>
      </c>
      <c r="B18" t="s">
        <v>948</v>
      </c>
      <c r="C18" t="s">
        <v>1095</v>
      </c>
      <c r="D18" t="s">
        <v>1098</v>
      </c>
      <c r="E18" s="36">
        <v>1843.51</v>
      </c>
      <c r="F18">
        <v>0</v>
      </c>
      <c r="G18" s="36">
        <v>1843.51</v>
      </c>
      <c r="H18">
        <v>0</v>
      </c>
      <c r="I18" s="36">
        <v>1843.51</v>
      </c>
      <c r="J18">
        <v>0</v>
      </c>
    </row>
    <row r="19" spans="1:10" x14ac:dyDescent="0.25">
      <c r="A19" t="s">
        <v>390</v>
      </c>
      <c r="B19" t="s">
        <v>947</v>
      </c>
      <c r="C19" t="s">
        <v>1095</v>
      </c>
      <c r="D19" t="s">
        <v>1097</v>
      </c>
      <c r="E19" s="36">
        <v>3491.25</v>
      </c>
      <c r="F19">
        <v>0</v>
      </c>
      <c r="G19" s="36">
        <v>3491.25</v>
      </c>
      <c r="H19">
        <v>0</v>
      </c>
      <c r="I19" s="36">
        <v>3491.25</v>
      </c>
      <c r="J19">
        <v>0</v>
      </c>
    </row>
    <row r="20" spans="1:10" x14ac:dyDescent="0.25">
      <c r="A20" t="s">
        <v>390</v>
      </c>
      <c r="B20" t="s">
        <v>947</v>
      </c>
      <c r="C20" t="s">
        <v>1095</v>
      </c>
      <c r="D20" t="s">
        <v>1094</v>
      </c>
      <c r="E20" s="36">
        <v>454144.39</v>
      </c>
      <c r="F20">
        <v>0</v>
      </c>
      <c r="G20" s="36">
        <v>454144.39</v>
      </c>
      <c r="H20">
        <v>0</v>
      </c>
      <c r="I20" s="36">
        <v>454144.39</v>
      </c>
      <c r="J20">
        <v>0</v>
      </c>
    </row>
    <row r="21" spans="1:10" x14ac:dyDescent="0.25">
      <c r="A21" t="s">
        <v>390</v>
      </c>
      <c r="B21" t="s">
        <v>947</v>
      </c>
      <c r="C21" t="s">
        <v>1095</v>
      </c>
      <c r="D21" t="s">
        <v>1098</v>
      </c>
      <c r="E21" s="36">
        <v>9681.15</v>
      </c>
      <c r="F21">
        <v>0</v>
      </c>
      <c r="G21" s="36">
        <v>9681.15</v>
      </c>
      <c r="H21">
        <v>0</v>
      </c>
      <c r="I21" s="36">
        <v>9681.15</v>
      </c>
      <c r="J21">
        <v>0</v>
      </c>
    </row>
    <row r="22" spans="1:10" x14ac:dyDescent="0.25">
      <c r="A22" t="s">
        <v>481</v>
      </c>
      <c r="B22" t="s">
        <v>934</v>
      </c>
      <c r="C22" t="s">
        <v>1095</v>
      </c>
      <c r="D22" t="s">
        <v>1097</v>
      </c>
      <c r="E22" s="36">
        <v>1823.06</v>
      </c>
      <c r="F22">
        <v>0</v>
      </c>
      <c r="G22" s="36">
        <v>1823.06</v>
      </c>
      <c r="H22">
        <v>0</v>
      </c>
      <c r="I22" s="36">
        <v>1823.06</v>
      </c>
      <c r="J22">
        <v>0</v>
      </c>
    </row>
    <row r="23" spans="1:10" x14ac:dyDescent="0.25">
      <c r="A23" t="s">
        <v>606</v>
      </c>
      <c r="B23" t="s">
        <v>920</v>
      </c>
      <c r="C23" t="s">
        <v>1095</v>
      </c>
      <c r="D23" t="s">
        <v>1097</v>
      </c>
      <c r="E23" s="36">
        <v>55096.68</v>
      </c>
      <c r="F23">
        <v>0</v>
      </c>
      <c r="G23" s="36">
        <v>55096.68</v>
      </c>
      <c r="H23">
        <v>0</v>
      </c>
      <c r="I23" s="36">
        <v>55096.68</v>
      </c>
      <c r="J23">
        <v>0</v>
      </c>
    </row>
    <row r="24" spans="1:10" x14ac:dyDescent="0.25">
      <c r="A24" t="s">
        <v>606</v>
      </c>
      <c r="B24" t="s">
        <v>920</v>
      </c>
      <c r="C24" t="s">
        <v>1095</v>
      </c>
      <c r="D24" t="s">
        <v>1096</v>
      </c>
      <c r="E24">
        <v>218.19</v>
      </c>
      <c r="F24">
        <v>0</v>
      </c>
      <c r="G24">
        <v>218.19</v>
      </c>
      <c r="H24">
        <v>0</v>
      </c>
      <c r="I24">
        <v>218.19</v>
      </c>
      <c r="J24">
        <v>0</v>
      </c>
    </row>
    <row r="25" spans="1:10" x14ac:dyDescent="0.25">
      <c r="A25" t="s">
        <v>606</v>
      </c>
      <c r="B25" t="s">
        <v>920</v>
      </c>
      <c r="C25" t="s">
        <v>1095</v>
      </c>
      <c r="D25" t="s">
        <v>1094</v>
      </c>
      <c r="E25" s="36">
        <v>298867.78999999998</v>
      </c>
      <c r="F25">
        <v>0</v>
      </c>
      <c r="G25" s="36">
        <v>298867.78999999998</v>
      </c>
      <c r="H25">
        <v>0</v>
      </c>
      <c r="I25" s="36">
        <v>298867.78999999998</v>
      </c>
      <c r="J25">
        <v>0</v>
      </c>
    </row>
    <row r="26" spans="1:10" x14ac:dyDescent="0.25">
      <c r="E26" t="s">
        <v>862</v>
      </c>
      <c r="F26">
        <v>1</v>
      </c>
      <c r="G26" t="s">
        <v>862</v>
      </c>
      <c r="H26" t="s">
        <v>862</v>
      </c>
      <c r="I26" t="s">
        <v>862</v>
      </c>
      <c r="J26" t="s">
        <v>861</v>
      </c>
    </row>
    <row r="27" spans="1:10" x14ac:dyDescent="0.25">
      <c r="A27" t="s">
        <v>1081</v>
      </c>
      <c r="B27" t="s">
        <v>1093</v>
      </c>
      <c r="C27" t="s">
        <v>1092</v>
      </c>
      <c r="D27" t="s">
        <v>1091</v>
      </c>
      <c r="E27" s="36">
        <v>893747.83</v>
      </c>
      <c r="F27">
        <v>0</v>
      </c>
      <c r="G27" s="36">
        <v>893747.83</v>
      </c>
      <c r="H27">
        <v>0</v>
      </c>
      <c r="I27" s="36">
        <v>893747.83</v>
      </c>
      <c r="J27">
        <v>0</v>
      </c>
    </row>
    <row r="29" spans="1:10" x14ac:dyDescent="0.25">
      <c r="A29" t="s">
        <v>37</v>
      </c>
      <c r="B29" t="s">
        <v>1038</v>
      </c>
      <c r="C29" t="s">
        <v>1086</v>
      </c>
      <c r="D29" t="s">
        <v>1090</v>
      </c>
      <c r="E29" s="36">
        <v>11042004.75</v>
      </c>
      <c r="F29" s="36">
        <v>45804.3</v>
      </c>
      <c r="G29" s="36">
        <v>146148.74</v>
      </c>
      <c r="H29" s="36">
        <v>116416.68</v>
      </c>
      <c r="I29" s="36">
        <v>262565.42</v>
      </c>
      <c r="J29" s="36">
        <v>10779439.33</v>
      </c>
    </row>
    <row r="30" spans="1:10" x14ac:dyDescent="0.25">
      <c r="A30" t="s">
        <v>37</v>
      </c>
      <c r="B30" t="s">
        <v>1038</v>
      </c>
      <c r="C30" t="s">
        <v>1086</v>
      </c>
      <c r="D30" t="s">
        <v>1085</v>
      </c>
      <c r="E30" s="36">
        <v>5947045.6399999997</v>
      </c>
      <c r="F30" s="36">
        <v>66886.710000000006</v>
      </c>
      <c r="G30" s="36">
        <v>303361.98</v>
      </c>
      <c r="H30" s="36">
        <v>745371.09</v>
      </c>
      <c r="I30" s="36">
        <v>1048733.07</v>
      </c>
      <c r="J30" s="36">
        <v>4898312.57</v>
      </c>
    </row>
    <row r="31" spans="1:10" x14ac:dyDescent="0.25">
      <c r="A31" t="s">
        <v>31</v>
      </c>
      <c r="B31" t="s">
        <v>1037</v>
      </c>
      <c r="C31" t="s">
        <v>1086</v>
      </c>
      <c r="D31" t="s">
        <v>1089</v>
      </c>
      <c r="E31" s="36">
        <v>28031.26</v>
      </c>
      <c r="F31">
        <v>0</v>
      </c>
      <c r="G31">
        <v>0</v>
      </c>
      <c r="H31" s="36">
        <v>7604.82</v>
      </c>
      <c r="I31" s="36">
        <v>7604.82</v>
      </c>
      <c r="J31" s="36">
        <v>20426.439999999999</v>
      </c>
    </row>
    <row r="32" spans="1:10" x14ac:dyDescent="0.25">
      <c r="A32" t="s">
        <v>43</v>
      </c>
      <c r="B32" t="s">
        <v>1036</v>
      </c>
      <c r="C32" t="s">
        <v>1086</v>
      </c>
      <c r="D32" t="s">
        <v>1085</v>
      </c>
      <c r="E32" s="36">
        <v>146584.03</v>
      </c>
      <c r="F32" s="36">
        <v>4404.84</v>
      </c>
      <c r="G32" s="36">
        <v>27707.69</v>
      </c>
      <c r="H32" s="36">
        <v>73671.399999999994</v>
      </c>
      <c r="I32" s="36">
        <v>101379.09</v>
      </c>
      <c r="J32" s="36">
        <v>45204.94</v>
      </c>
    </row>
    <row r="33" spans="1:10" x14ac:dyDescent="0.25">
      <c r="A33" t="s">
        <v>48</v>
      </c>
      <c r="B33" t="s">
        <v>1035</v>
      </c>
      <c r="C33" t="s">
        <v>1086</v>
      </c>
      <c r="D33" t="s">
        <v>1085</v>
      </c>
      <c r="E33" s="36">
        <v>437820.88</v>
      </c>
      <c r="F33" s="36">
        <v>36065.160000000003</v>
      </c>
      <c r="G33" s="36">
        <v>62965.29</v>
      </c>
      <c r="H33" s="36">
        <v>124860.11</v>
      </c>
      <c r="I33" s="36">
        <v>187825.4</v>
      </c>
      <c r="J33" s="36">
        <v>249995.48</v>
      </c>
    </row>
    <row r="34" spans="1:10" x14ac:dyDescent="0.25">
      <c r="A34" t="s">
        <v>54</v>
      </c>
      <c r="B34" t="s">
        <v>1034</v>
      </c>
      <c r="C34" t="s">
        <v>1086</v>
      </c>
      <c r="D34" t="s">
        <v>1085</v>
      </c>
      <c r="E34" s="36">
        <v>3288361.4</v>
      </c>
      <c r="F34">
        <v>0</v>
      </c>
      <c r="G34" s="36">
        <v>19958.830000000002</v>
      </c>
      <c r="H34" s="36">
        <v>790053.6</v>
      </c>
      <c r="I34" s="36">
        <v>810012.43</v>
      </c>
      <c r="J34" s="36">
        <v>2478348.9700000002</v>
      </c>
    </row>
    <row r="35" spans="1:10" x14ac:dyDescent="0.25">
      <c r="A35" t="s">
        <v>57</v>
      </c>
      <c r="B35" t="s">
        <v>1047</v>
      </c>
      <c r="C35" t="s">
        <v>1086</v>
      </c>
      <c r="D35" t="s">
        <v>1085</v>
      </c>
      <c r="E35" s="36">
        <v>114590.67</v>
      </c>
      <c r="F35">
        <v>0</v>
      </c>
      <c r="G35">
        <v>0</v>
      </c>
      <c r="H35">
        <v>0</v>
      </c>
      <c r="I35">
        <v>0</v>
      </c>
      <c r="J35" s="36">
        <v>114590.67</v>
      </c>
    </row>
    <row r="36" spans="1:10" x14ac:dyDescent="0.25">
      <c r="A36" t="s">
        <v>62</v>
      </c>
      <c r="B36" t="s">
        <v>1033</v>
      </c>
      <c r="C36" t="s">
        <v>1086</v>
      </c>
      <c r="D36" t="s">
        <v>1085</v>
      </c>
      <c r="E36" s="36">
        <v>16085939.52</v>
      </c>
      <c r="F36" s="36">
        <v>1176816.93</v>
      </c>
      <c r="G36" s="36">
        <v>10060900.119999999</v>
      </c>
      <c r="H36" s="36">
        <v>4805392.18</v>
      </c>
      <c r="I36" s="36">
        <v>14866292.300000001</v>
      </c>
      <c r="J36" s="36">
        <v>1219647.22</v>
      </c>
    </row>
    <row r="37" spans="1:10" x14ac:dyDescent="0.25">
      <c r="A37" t="s">
        <v>67</v>
      </c>
      <c r="B37" t="s">
        <v>1033</v>
      </c>
      <c r="C37" t="s">
        <v>1086</v>
      </c>
      <c r="D37" t="s">
        <v>1085</v>
      </c>
      <c r="E37" s="36">
        <v>3765183.12</v>
      </c>
      <c r="F37" s="36">
        <v>2770.95</v>
      </c>
      <c r="G37" s="36">
        <v>10436.66</v>
      </c>
      <c r="H37" s="36">
        <v>1295333.51</v>
      </c>
      <c r="I37" s="36">
        <v>1305770.17</v>
      </c>
      <c r="J37" s="36">
        <v>2459412.9500000002</v>
      </c>
    </row>
    <row r="38" spans="1:10" x14ac:dyDescent="0.25">
      <c r="A38" t="s">
        <v>71</v>
      </c>
      <c r="B38" t="s">
        <v>1032</v>
      </c>
      <c r="C38" t="s">
        <v>1086</v>
      </c>
      <c r="D38" t="s">
        <v>1085</v>
      </c>
      <c r="E38" s="36">
        <v>24282742.280000001</v>
      </c>
      <c r="F38" s="36">
        <v>1907303.19</v>
      </c>
      <c r="G38" s="36">
        <v>9603772.5700000003</v>
      </c>
      <c r="H38" s="36">
        <v>13944349.880000001</v>
      </c>
      <c r="I38" s="36">
        <v>23548122.449999999</v>
      </c>
      <c r="J38" s="36">
        <v>734619.83</v>
      </c>
    </row>
    <row r="39" spans="1:10" x14ac:dyDescent="0.25">
      <c r="A39" t="s">
        <v>74</v>
      </c>
      <c r="B39" t="s">
        <v>1031</v>
      </c>
      <c r="C39" t="s">
        <v>1086</v>
      </c>
      <c r="D39" t="s">
        <v>1085</v>
      </c>
      <c r="E39" s="36">
        <v>205510.48</v>
      </c>
      <c r="F39">
        <v>0</v>
      </c>
      <c r="G39">
        <v>0</v>
      </c>
      <c r="H39" s="36">
        <v>13636.75</v>
      </c>
      <c r="I39" s="36">
        <v>13636.75</v>
      </c>
      <c r="J39" s="36">
        <v>191873.73</v>
      </c>
    </row>
    <row r="40" spans="1:10" x14ac:dyDescent="0.25">
      <c r="A40" t="s">
        <v>77</v>
      </c>
      <c r="B40" t="s">
        <v>1030</v>
      </c>
      <c r="C40" t="s">
        <v>1086</v>
      </c>
      <c r="D40" t="s">
        <v>1085</v>
      </c>
      <c r="E40" s="36">
        <v>292290.64</v>
      </c>
      <c r="F40">
        <v>240.54</v>
      </c>
      <c r="G40" s="36">
        <v>41315.72</v>
      </c>
      <c r="H40" s="36">
        <v>13760.8</v>
      </c>
      <c r="I40" s="36">
        <v>55076.52</v>
      </c>
      <c r="J40" s="36">
        <v>237214.12</v>
      </c>
    </row>
    <row r="41" spans="1:10" x14ac:dyDescent="0.25">
      <c r="A41" t="s">
        <v>81</v>
      </c>
      <c r="B41" t="s">
        <v>1029</v>
      </c>
      <c r="C41" t="s">
        <v>1086</v>
      </c>
      <c r="D41" t="s">
        <v>1085</v>
      </c>
      <c r="E41" s="36">
        <v>1033143.74</v>
      </c>
      <c r="F41">
        <v>120.27</v>
      </c>
      <c r="G41" s="36">
        <v>511600.05</v>
      </c>
      <c r="H41" s="36">
        <v>110356.72</v>
      </c>
      <c r="I41" s="36">
        <v>621956.77</v>
      </c>
      <c r="J41" s="36">
        <v>411186.97</v>
      </c>
    </row>
    <row r="42" spans="1:10" x14ac:dyDescent="0.25">
      <c r="A42" t="s">
        <v>86</v>
      </c>
      <c r="B42" t="s">
        <v>1028</v>
      </c>
      <c r="C42" t="s">
        <v>1086</v>
      </c>
      <c r="D42" t="s">
        <v>1085</v>
      </c>
      <c r="E42" s="36">
        <v>190602.98</v>
      </c>
      <c r="F42" s="36">
        <v>13364.09</v>
      </c>
      <c r="G42" s="36">
        <v>163761.29</v>
      </c>
      <c r="H42" s="36">
        <v>11869</v>
      </c>
      <c r="I42" s="36">
        <v>175630.29</v>
      </c>
      <c r="J42" s="36">
        <v>14972.69</v>
      </c>
    </row>
    <row r="43" spans="1:10" x14ac:dyDescent="0.25">
      <c r="A43" t="s">
        <v>91</v>
      </c>
      <c r="B43" t="s">
        <v>1027</v>
      </c>
      <c r="C43" t="s">
        <v>1086</v>
      </c>
      <c r="D43" t="s">
        <v>1085</v>
      </c>
      <c r="E43" s="36">
        <v>2937305.88</v>
      </c>
      <c r="F43" s="36">
        <v>552254.73</v>
      </c>
      <c r="G43" s="36">
        <v>857217.99</v>
      </c>
      <c r="H43" s="36">
        <v>380352.95</v>
      </c>
      <c r="I43" s="36">
        <v>1237570.94</v>
      </c>
      <c r="J43" s="36">
        <v>1699734.94</v>
      </c>
    </row>
    <row r="44" spans="1:10" x14ac:dyDescent="0.25">
      <c r="A44" t="s">
        <v>94</v>
      </c>
      <c r="B44" t="s">
        <v>1026</v>
      </c>
      <c r="C44" t="s">
        <v>1086</v>
      </c>
      <c r="D44" t="s">
        <v>1085</v>
      </c>
      <c r="E44" s="36">
        <v>1836503.24</v>
      </c>
      <c r="F44" s="36">
        <v>139782.47</v>
      </c>
      <c r="G44" s="36">
        <v>521273.75</v>
      </c>
      <c r="H44" s="36">
        <v>1202500.8899999999</v>
      </c>
      <c r="I44" s="36">
        <v>1723774.64</v>
      </c>
      <c r="J44" s="36">
        <v>112728.6</v>
      </c>
    </row>
    <row r="45" spans="1:10" x14ac:dyDescent="0.25">
      <c r="A45" t="s">
        <v>96</v>
      </c>
      <c r="B45" t="s">
        <v>1025</v>
      </c>
      <c r="C45" t="s">
        <v>1086</v>
      </c>
      <c r="D45" t="s">
        <v>1085</v>
      </c>
      <c r="E45" s="36">
        <v>884734.27</v>
      </c>
      <c r="F45">
        <v>0</v>
      </c>
      <c r="G45" s="36">
        <v>16221.64</v>
      </c>
      <c r="H45" s="36">
        <v>277231.93</v>
      </c>
      <c r="I45" s="36">
        <v>293453.57</v>
      </c>
      <c r="J45" s="36">
        <v>591280.69999999995</v>
      </c>
    </row>
    <row r="46" spans="1:10" x14ac:dyDescent="0.25">
      <c r="A46" t="s">
        <v>99</v>
      </c>
      <c r="B46" t="s">
        <v>1024</v>
      </c>
      <c r="C46" t="s">
        <v>1086</v>
      </c>
      <c r="D46" t="s">
        <v>1085</v>
      </c>
      <c r="E46" s="36">
        <v>78904.509999999995</v>
      </c>
      <c r="F46">
        <v>0</v>
      </c>
      <c r="G46">
        <v>0</v>
      </c>
      <c r="H46" s="36">
        <v>7625.21</v>
      </c>
      <c r="I46" s="36">
        <v>7625.21</v>
      </c>
      <c r="J46" s="36">
        <v>71279.3</v>
      </c>
    </row>
    <row r="47" spans="1:10" x14ac:dyDescent="0.25">
      <c r="A47" t="s">
        <v>102</v>
      </c>
      <c r="B47" t="s">
        <v>1023</v>
      </c>
      <c r="C47" t="s">
        <v>1086</v>
      </c>
      <c r="D47" t="s">
        <v>1085</v>
      </c>
      <c r="E47" s="36">
        <v>98066.76</v>
      </c>
      <c r="F47">
        <v>0</v>
      </c>
      <c r="G47">
        <v>0</v>
      </c>
      <c r="H47" s="36">
        <v>7240.8</v>
      </c>
      <c r="I47" s="36">
        <v>7240.8</v>
      </c>
      <c r="J47" s="36">
        <v>90825.96</v>
      </c>
    </row>
    <row r="48" spans="1:10" x14ac:dyDescent="0.25">
      <c r="A48" t="s">
        <v>105</v>
      </c>
      <c r="B48" t="s">
        <v>1022</v>
      </c>
      <c r="C48" t="s">
        <v>1086</v>
      </c>
      <c r="D48" t="s">
        <v>1085</v>
      </c>
      <c r="E48" s="36">
        <v>132929.06</v>
      </c>
      <c r="F48">
        <v>0</v>
      </c>
      <c r="G48">
        <v>0</v>
      </c>
      <c r="H48" s="36">
        <v>11254.8</v>
      </c>
      <c r="I48" s="36">
        <v>11254.8</v>
      </c>
      <c r="J48" s="36">
        <v>121674.26</v>
      </c>
    </row>
    <row r="49" spans="1:10" x14ac:dyDescent="0.25">
      <c r="A49" t="s">
        <v>108</v>
      </c>
      <c r="B49" t="s">
        <v>1021</v>
      </c>
      <c r="C49" t="s">
        <v>1086</v>
      </c>
      <c r="D49" t="s">
        <v>1085</v>
      </c>
      <c r="E49" s="36">
        <v>129843.07</v>
      </c>
      <c r="F49">
        <v>0</v>
      </c>
      <c r="G49">
        <v>0</v>
      </c>
      <c r="H49" s="36">
        <v>15390.76</v>
      </c>
      <c r="I49" s="36">
        <v>15390.76</v>
      </c>
      <c r="J49" s="36">
        <v>114452.31</v>
      </c>
    </row>
    <row r="50" spans="1:10" x14ac:dyDescent="0.25">
      <c r="A50" t="s">
        <v>112</v>
      </c>
      <c r="B50" t="s">
        <v>1020</v>
      </c>
      <c r="C50" t="s">
        <v>1086</v>
      </c>
      <c r="D50" t="s">
        <v>1085</v>
      </c>
      <c r="E50" s="36">
        <v>37874470.75</v>
      </c>
      <c r="F50" s="36">
        <v>1468666.13</v>
      </c>
      <c r="G50" s="36">
        <v>12000643.6</v>
      </c>
      <c r="H50" s="36">
        <v>22756016.710000001</v>
      </c>
      <c r="I50" s="36">
        <v>34756660.310000002</v>
      </c>
      <c r="J50" s="36">
        <v>3117810.44</v>
      </c>
    </row>
    <row r="51" spans="1:10" x14ac:dyDescent="0.25">
      <c r="A51" t="s">
        <v>115</v>
      </c>
      <c r="B51" t="s">
        <v>1019</v>
      </c>
      <c r="C51" t="s">
        <v>1086</v>
      </c>
      <c r="D51" t="s">
        <v>1085</v>
      </c>
      <c r="E51" s="36">
        <v>4397.84</v>
      </c>
      <c r="F51">
        <v>0</v>
      </c>
      <c r="G51">
        <v>0</v>
      </c>
      <c r="H51">
        <v>0</v>
      </c>
      <c r="I51">
        <v>0</v>
      </c>
      <c r="J51" s="36">
        <v>4397.84</v>
      </c>
    </row>
    <row r="52" spans="1:10" x14ac:dyDescent="0.25">
      <c r="A52" t="s">
        <v>118</v>
      </c>
      <c r="B52" t="s">
        <v>1018</v>
      </c>
      <c r="C52" t="s">
        <v>1086</v>
      </c>
      <c r="D52" t="s">
        <v>1085</v>
      </c>
      <c r="E52" s="36">
        <v>116262</v>
      </c>
      <c r="F52">
        <v>0</v>
      </c>
      <c r="G52" s="36">
        <v>10015.98</v>
      </c>
      <c r="H52">
        <v>620.95000000000005</v>
      </c>
      <c r="I52" s="36">
        <v>10636.93</v>
      </c>
      <c r="J52" s="36">
        <v>105625.07</v>
      </c>
    </row>
    <row r="53" spans="1:10" x14ac:dyDescent="0.25">
      <c r="A53" t="s">
        <v>122</v>
      </c>
      <c r="B53" t="s">
        <v>1017</v>
      </c>
      <c r="C53" t="s">
        <v>1086</v>
      </c>
      <c r="D53" t="s">
        <v>1087</v>
      </c>
      <c r="E53" s="36">
        <v>28317737.32</v>
      </c>
      <c r="F53" s="36">
        <v>99486.32</v>
      </c>
      <c r="G53" s="36">
        <v>2339056.2400000002</v>
      </c>
      <c r="H53" s="36">
        <v>20968207.98</v>
      </c>
      <c r="I53" s="36">
        <v>23307264.219999999</v>
      </c>
      <c r="J53" s="36">
        <v>5010473.0999999996</v>
      </c>
    </row>
    <row r="54" spans="1:10" x14ac:dyDescent="0.25">
      <c r="A54" t="s">
        <v>126</v>
      </c>
      <c r="B54" t="s">
        <v>1016</v>
      </c>
      <c r="C54" t="s">
        <v>1086</v>
      </c>
      <c r="D54" t="s">
        <v>1087</v>
      </c>
      <c r="E54" s="36">
        <v>559651.44999999995</v>
      </c>
      <c r="F54">
        <v>0</v>
      </c>
      <c r="G54">
        <v>0</v>
      </c>
      <c r="H54" s="36">
        <v>60103.54</v>
      </c>
      <c r="I54" s="36">
        <v>60103.54</v>
      </c>
      <c r="J54" s="36">
        <v>499547.91</v>
      </c>
    </row>
    <row r="55" spans="1:10" x14ac:dyDescent="0.25">
      <c r="A55" t="s">
        <v>129</v>
      </c>
      <c r="B55" t="s">
        <v>1015</v>
      </c>
      <c r="C55" t="s">
        <v>1086</v>
      </c>
      <c r="D55" t="s">
        <v>1087</v>
      </c>
      <c r="E55" s="36">
        <v>17500416.219999999</v>
      </c>
      <c r="F55" s="36">
        <v>9119.0499999999993</v>
      </c>
      <c r="G55" s="36">
        <v>19550.38</v>
      </c>
      <c r="H55" s="36">
        <v>569164.1</v>
      </c>
      <c r="I55" s="36">
        <v>588714.48</v>
      </c>
      <c r="J55" s="36">
        <v>16911701.739999998</v>
      </c>
    </row>
    <row r="56" spans="1:10" x14ac:dyDescent="0.25">
      <c r="A56" t="s">
        <v>132</v>
      </c>
      <c r="B56" t="s">
        <v>1014</v>
      </c>
      <c r="C56" t="s">
        <v>1086</v>
      </c>
      <c r="D56" t="s">
        <v>1085</v>
      </c>
      <c r="E56" s="36">
        <v>83912.88</v>
      </c>
      <c r="F56">
        <v>0</v>
      </c>
      <c r="G56">
        <v>0</v>
      </c>
      <c r="H56">
        <v>0</v>
      </c>
      <c r="I56">
        <v>0</v>
      </c>
      <c r="J56" s="36">
        <v>83912.88</v>
      </c>
    </row>
    <row r="57" spans="1:10" x14ac:dyDescent="0.25">
      <c r="A57" t="s">
        <v>135</v>
      </c>
      <c r="B57" t="s">
        <v>1013</v>
      </c>
      <c r="C57" t="s">
        <v>1086</v>
      </c>
      <c r="D57" t="s">
        <v>1085</v>
      </c>
      <c r="E57" s="36">
        <v>83469.61</v>
      </c>
      <c r="F57">
        <v>0</v>
      </c>
      <c r="G57">
        <v>0</v>
      </c>
      <c r="H57">
        <v>0</v>
      </c>
      <c r="I57">
        <v>0</v>
      </c>
      <c r="J57" s="36">
        <v>83469.61</v>
      </c>
    </row>
    <row r="60" spans="1:10" x14ac:dyDescent="0.25">
      <c r="A60" t="s">
        <v>865</v>
      </c>
      <c r="B60" t="s">
        <v>864</v>
      </c>
      <c r="C60" t="s">
        <v>863</v>
      </c>
      <c r="D60" t="s">
        <v>861</v>
      </c>
      <c r="E60" t="s">
        <v>862</v>
      </c>
      <c r="F60" t="s">
        <v>862</v>
      </c>
      <c r="G60" t="s">
        <v>862</v>
      </c>
      <c r="H60" t="s">
        <v>862</v>
      </c>
      <c r="I60" t="s">
        <v>862</v>
      </c>
      <c r="J60" t="s">
        <v>861</v>
      </c>
    </row>
    <row r="61" spans="1:10" x14ac:dyDescent="0.25">
      <c r="A61" t="s">
        <v>138</v>
      </c>
      <c r="B61" t="s">
        <v>1012</v>
      </c>
      <c r="C61" t="s">
        <v>1086</v>
      </c>
      <c r="D61" t="s">
        <v>1085</v>
      </c>
      <c r="E61" s="36">
        <v>83923.67</v>
      </c>
      <c r="F61">
        <v>0</v>
      </c>
      <c r="G61">
        <v>0</v>
      </c>
      <c r="H61">
        <v>0</v>
      </c>
      <c r="I61">
        <v>0</v>
      </c>
      <c r="J61" s="36">
        <v>83923.67</v>
      </c>
    </row>
    <row r="62" spans="1:10" x14ac:dyDescent="0.25">
      <c r="A62" t="s">
        <v>141</v>
      </c>
      <c r="B62" t="s">
        <v>1011</v>
      </c>
      <c r="C62" t="s">
        <v>1086</v>
      </c>
      <c r="D62" t="s">
        <v>1085</v>
      </c>
      <c r="E62" s="36">
        <v>357189.73</v>
      </c>
      <c r="F62">
        <v>0</v>
      </c>
      <c r="G62">
        <v>0</v>
      </c>
      <c r="H62" s="36">
        <v>335769.56</v>
      </c>
      <c r="I62" s="36">
        <v>335769.56</v>
      </c>
      <c r="J62" s="36">
        <v>21420.17</v>
      </c>
    </row>
    <row r="63" spans="1:10" x14ac:dyDescent="0.25">
      <c r="A63" t="s">
        <v>144</v>
      </c>
      <c r="B63" t="s">
        <v>1010</v>
      </c>
      <c r="C63" t="s">
        <v>1086</v>
      </c>
      <c r="D63" t="s">
        <v>1085</v>
      </c>
      <c r="E63" s="36">
        <v>271890.39</v>
      </c>
      <c r="F63">
        <v>0</v>
      </c>
      <c r="G63" s="36">
        <v>119993.56</v>
      </c>
      <c r="H63" s="36">
        <v>146635.28</v>
      </c>
      <c r="I63" s="36">
        <v>266628.84000000003</v>
      </c>
      <c r="J63" s="36">
        <v>5261.55</v>
      </c>
    </row>
    <row r="64" spans="1:10" x14ac:dyDescent="0.25">
      <c r="A64" t="s">
        <v>147</v>
      </c>
      <c r="B64" t="s">
        <v>1009</v>
      </c>
      <c r="C64" t="s">
        <v>1086</v>
      </c>
      <c r="D64" t="s">
        <v>1085</v>
      </c>
      <c r="E64" s="36">
        <v>2922628.4</v>
      </c>
      <c r="F64">
        <v>0</v>
      </c>
      <c r="G64" s="36">
        <v>3438.28</v>
      </c>
      <c r="H64" s="36">
        <v>479726.63</v>
      </c>
      <c r="I64" s="36">
        <v>483164.91</v>
      </c>
      <c r="J64" s="36">
        <v>2439463.4900000002</v>
      </c>
    </row>
    <row r="65" spans="1:10" x14ac:dyDescent="0.25">
      <c r="A65" t="s">
        <v>150</v>
      </c>
      <c r="B65" t="s">
        <v>1008</v>
      </c>
      <c r="C65" t="s">
        <v>1086</v>
      </c>
      <c r="D65" t="s">
        <v>1085</v>
      </c>
      <c r="E65" s="36">
        <v>20791.759999999998</v>
      </c>
      <c r="F65" s="36">
        <v>10981.65</v>
      </c>
      <c r="G65" s="36">
        <v>15086.14</v>
      </c>
      <c r="H65" s="36">
        <v>1333.72</v>
      </c>
      <c r="I65" s="36">
        <v>16419.86</v>
      </c>
      <c r="J65" s="36">
        <v>4371.8999999999996</v>
      </c>
    </row>
    <row r="66" spans="1:10" x14ac:dyDescent="0.25">
      <c r="A66" t="s">
        <v>153</v>
      </c>
      <c r="B66" t="s">
        <v>1007</v>
      </c>
      <c r="C66" t="s">
        <v>1086</v>
      </c>
      <c r="D66" t="s">
        <v>1085</v>
      </c>
      <c r="E66" s="36">
        <v>3566.75</v>
      </c>
      <c r="F66">
        <v>0</v>
      </c>
      <c r="G66">
        <v>0</v>
      </c>
      <c r="H66">
        <v>0</v>
      </c>
      <c r="I66">
        <v>0</v>
      </c>
      <c r="J66" s="36">
        <v>3566.75</v>
      </c>
    </row>
    <row r="67" spans="1:10" x14ac:dyDescent="0.25">
      <c r="A67" t="s">
        <v>156</v>
      </c>
      <c r="B67" t="s">
        <v>1006</v>
      </c>
      <c r="C67" t="s">
        <v>1086</v>
      </c>
      <c r="D67" t="s">
        <v>1085</v>
      </c>
      <c r="E67" s="36">
        <v>82527.19</v>
      </c>
      <c r="F67" s="36">
        <v>1637.28</v>
      </c>
      <c r="G67" s="36">
        <v>53749.73</v>
      </c>
      <c r="H67" s="36">
        <v>6388.62</v>
      </c>
      <c r="I67" s="36">
        <v>60138.35</v>
      </c>
      <c r="J67" s="36">
        <v>22388.84</v>
      </c>
    </row>
    <row r="68" spans="1:10" x14ac:dyDescent="0.25">
      <c r="A68" t="s">
        <v>159</v>
      </c>
      <c r="B68" t="s">
        <v>1005</v>
      </c>
      <c r="C68" t="s">
        <v>1086</v>
      </c>
      <c r="D68" t="s">
        <v>1087</v>
      </c>
      <c r="E68" s="36">
        <v>3823068.92</v>
      </c>
      <c r="F68" s="36">
        <v>5274.1</v>
      </c>
      <c r="G68" s="36">
        <v>70857.61</v>
      </c>
      <c r="H68" s="36">
        <v>577509.44999999995</v>
      </c>
      <c r="I68" s="36">
        <v>648367.06000000006</v>
      </c>
      <c r="J68" s="36">
        <v>3174701.86</v>
      </c>
    </row>
    <row r="69" spans="1:10" x14ac:dyDescent="0.25">
      <c r="A69" t="s">
        <v>162</v>
      </c>
      <c r="B69" t="s">
        <v>1004</v>
      </c>
      <c r="C69" t="s">
        <v>1086</v>
      </c>
      <c r="D69" t="s">
        <v>1085</v>
      </c>
      <c r="E69" s="36">
        <v>49942.48</v>
      </c>
      <c r="F69">
        <v>0</v>
      </c>
      <c r="G69" s="36">
        <v>18517.2</v>
      </c>
      <c r="H69" s="36">
        <v>2864.44</v>
      </c>
      <c r="I69" s="36">
        <v>21381.64</v>
      </c>
      <c r="J69" s="36">
        <v>28560.84</v>
      </c>
    </row>
    <row r="70" spans="1:10" x14ac:dyDescent="0.25">
      <c r="A70" t="s">
        <v>165</v>
      </c>
      <c r="B70" t="s">
        <v>1003</v>
      </c>
      <c r="C70" t="s">
        <v>1086</v>
      </c>
      <c r="D70" t="s">
        <v>1085</v>
      </c>
      <c r="E70" s="36">
        <v>591284.93999999994</v>
      </c>
      <c r="F70" s="36">
        <v>12452.16</v>
      </c>
      <c r="G70" s="36">
        <v>43331.65</v>
      </c>
      <c r="H70" s="36">
        <v>124196.05</v>
      </c>
      <c r="I70" s="36">
        <v>167527.70000000001</v>
      </c>
      <c r="J70" s="36">
        <v>423757.24</v>
      </c>
    </row>
    <row r="71" spans="1:10" x14ac:dyDescent="0.25">
      <c r="A71" t="s">
        <v>168</v>
      </c>
      <c r="B71" t="s">
        <v>1002</v>
      </c>
      <c r="C71" t="s">
        <v>1086</v>
      </c>
      <c r="D71" t="s">
        <v>1085</v>
      </c>
      <c r="E71" s="36">
        <v>750000</v>
      </c>
      <c r="F71">
        <v>0</v>
      </c>
      <c r="G71">
        <v>0</v>
      </c>
      <c r="H71">
        <v>0</v>
      </c>
      <c r="I71">
        <v>0</v>
      </c>
      <c r="J71" s="36">
        <v>750000</v>
      </c>
    </row>
    <row r="72" spans="1:10" x14ac:dyDescent="0.25">
      <c r="A72" t="s">
        <v>171</v>
      </c>
      <c r="B72" t="s">
        <v>1001</v>
      </c>
      <c r="C72" t="s">
        <v>1086</v>
      </c>
      <c r="D72" t="s">
        <v>1085</v>
      </c>
      <c r="E72" s="36">
        <v>4443.18</v>
      </c>
      <c r="F72">
        <v>0</v>
      </c>
      <c r="G72">
        <v>0</v>
      </c>
      <c r="H72">
        <v>624.6</v>
      </c>
      <c r="I72">
        <v>624.6</v>
      </c>
      <c r="J72" s="36">
        <v>3818.58</v>
      </c>
    </row>
    <row r="73" spans="1:10" x14ac:dyDescent="0.25">
      <c r="A73" t="s">
        <v>174</v>
      </c>
      <c r="B73" t="s">
        <v>1000</v>
      </c>
      <c r="C73" t="s">
        <v>1086</v>
      </c>
      <c r="D73" t="s">
        <v>1085</v>
      </c>
      <c r="E73" s="36">
        <v>615119.25</v>
      </c>
      <c r="F73">
        <v>0</v>
      </c>
      <c r="G73">
        <v>0</v>
      </c>
      <c r="H73" s="36">
        <v>130429.44</v>
      </c>
      <c r="I73" s="36">
        <v>130429.44</v>
      </c>
      <c r="J73" s="36">
        <v>484689.81</v>
      </c>
    </row>
    <row r="74" spans="1:10" x14ac:dyDescent="0.25">
      <c r="A74" t="s">
        <v>179</v>
      </c>
      <c r="B74" t="s">
        <v>999</v>
      </c>
      <c r="C74" t="s">
        <v>1086</v>
      </c>
      <c r="D74" t="s">
        <v>1085</v>
      </c>
      <c r="E74" s="36">
        <v>680751.19</v>
      </c>
      <c r="F74">
        <v>476.71</v>
      </c>
      <c r="G74" s="36">
        <v>311753.74</v>
      </c>
      <c r="H74" s="36">
        <v>113139.09</v>
      </c>
      <c r="I74" s="36">
        <v>424892.83</v>
      </c>
      <c r="J74" s="36">
        <v>255858.36</v>
      </c>
    </row>
    <row r="75" spans="1:10" x14ac:dyDescent="0.25">
      <c r="A75" t="s">
        <v>182</v>
      </c>
      <c r="B75" t="s">
        <v>998</v>
      </c>
      <c r="C75" t="s">
        <v>1086</v>
      </c>
      <c r="D75" t="s">
        <v>1085</v>
      </c>
      <c r="E75" s="36">
        <v>238205.18</v>
      </c>
      <c r="F75">
        <v>0</v>
      </c>
      <c r="G75">
        <v>-897.41</v>
      </c>
      <c r="H75">
        <v>0</v>
      </c>
      <c r="I75">
        <v>-897.41</v>
      </c>
      <c r="J75" s="36">
        <v>239102.59</v>
      </c>
    </row>
    <row r="76" spans="1:10" x14ac:dyDescent="0.25">
      <c r="A76" t="s">
        <v>185</v>
      </c>
      <c r="B76" t="s">
        <v>997</v>
      </c>
      <c r="C76" t="s">
        <v>1086</v>
      </c>
      <c r="D76" t="s">
        <v>1085</v>
      </c>
      <c r="E76" s="36">
        <v>1104250.23</v>
      </c>
      <c r="F76" s="36">
        <v>66488.88</v>
      </c>
      <c r="G76" s="36">
        <v>597026.12</v>
      </c>
      <c r="H76" s="36">
        <v>402458.13</v>
      </c>
      <c r="I76" s="36">
        <v>999484.25</v>
      </c>
      <c r="J76" s="36">
        <v>104765.98</v>
      </c>
    </row>
    <row r="77" spans="1:10" x14ac:dyDescent="0.25">
      <c r="A77" t="s">
        <v>188</v>
      </c>
      <c r="B77" t="s">
        <v>996</v>
      </c>
      <c r="C77" t="s">
        <v>1086</v>
      </c>
      <c r="D77" t="s">
        <v>1085</v>
      </c>
      <c r="E77" s="36">
        <v>18763345</v>
      </c>
      <c r="F77" s="36">
        <v>77695.259999999995</v>
      </c>
      <c r="G77" s="36">
        <v>736514.9</v>
      </c>
      <c r="H77" s="36">
        <v>17277027.809999999</v>
      </c>
      <c r="I77" s="36">
        <v>18013542.710000001</v>
      </c>
      <c r="J77" s="36">
        <v>749802.29</v>
      </c>
    </row>
    <row r="78" spans="1:10" x14ac:dyDescent="0.25">
      <c r="A78" t="s">
        <v>191</v>
      </c>
      <c r="B78" t="s">
        <v>1088</v>
      </c>
      <c r="C78" t="s">
        <v>1086</v>
      </c>
      <c r="D78" t="s">
        <v>1085</v>
      </c>
      <c r="E78">
        <v>0</v>
      </c>
      <c r="F78" s="36">
        <v>-13807.76</v>
      </c>
      <c r="G78" s="36">
        <v>-13807.76</v>
      </c>
      <c r="H78" s="36">
        <v>13807.76</v>
      </c>
      <c r="I78">
        <v>0</v>
      </c>
      <c r="J78">
        <v>0</v>
      </c>
    </row>
    <row r="79" spans="1:10" x14ac:dyDescent="0.25">
      <c r="A79" t="s">
        <v>194</v>
      </c>
      <c r="B79" t="s">
        <v>995</v>
      </c>
      <c r="C79" t="s">
        <v>1086</v>
      </c>
      <c r="D79" t="s">
        <v>1085</v>
      </c>
      <c r="E79" s="36">
        <v>5654372.3399999999</v>
      </c>
      <c r="F79" s="36">
        <v>138428.57999999999</v>
      </c>
      <c r="G79" s="36">
        <v>3921173.38</v>
      </c>
      <c r="H79" s="36">
        <v>1475699.19</v>
      </c>
      <c r="I79" s="36">
        <v>5396872.5700000003</v>
      </c>
      <c r="J79" s="36">
        <v>257499.77</v>
      </c>
    </row>
    <row r="80" spans="1:10" x14ac:dyDescent="0.25">
      <c r="A80" t="s">
        <v>196</v>
      </c>
      <c r="B80" t="s">
        <v>994</v>
      </c>
      <c r="C80" t="s">
        <v>1086</v>
      </c>
      <c r="D80" t="s">
        <v>1085</v>
      </c>
      <c r="E80" s="36">
        <v>17751662.23</v>
      </c>
      <c r="F80" s="36">
        <v>601811.12</v>
      </c>
      <c r="G80" s="36">
        <v>3182091.25</v>
      </c>
      <c r="H80" s="36">
        <v>13928606.439999999</v>
      </c>
      <c r="I80" s="36">
        <v>17110697.690000001</v>
      </c>
      <c r="J80" s="36">
        <v>640964.54</v>
      </c>
    </row>
    <row r="81" spans="1:10" x14ac:dyDescent="0.25">
      <c r="A81" t="s">
        <v>258</v>
      </c>
      <c r="B81" t="s">
        <v>993</v>
      </c>
      <c r="C81" t="s">
        <v>1086</v>
      </c>
      <c r="D81" t="s">
        <v>1085</v>
      </c>
      <c r="E81" s="36">
        <v>317830.03000000003</v>
      </c>
      <c r="F81">
        <v>0</v>
      </c>
      <c r="G81">
        <v>0</v>
      </c>
      <c r="H81" s="36">
        <v>301363.38</v>
      </c>
      <c r="I81" s="36">
        <v>301363.38</v>
      </c>
      <c r="J81" s="36">
        <v>16466.650000000001</v>
      </c>
    </row>
    <row r="82" spans="1:10" x14ac:dyDescent="0.25">
      <c r="A82" t="s">
        <v>199</v>
      </c>
      <c r="B82" t="s">
        <v>992</v>
      </c>
      <c r="C82" t="s">
        <v>1086</v>
      </c>
      <c r="D82" t="s">
        <v>1087</v>
      </c>
      <c r="E82" s="36">
        <v>16729476.560000001</v>
      </c>
      <c r="F82" s="36">
        <v>147764.79999999999</v>
      </c>
      <c r="G82" s="36">
        <v>940885.24</v>
      </c>
      <c r="H82" s="36">
        <v>14235988.66</v>
      </c>
      <c r="I82" s="36">
        <v>15176873.9</v>
      </c>
      <c r="J82" s="36">
        <v>1552602.66</v>
      </c>
    </row>
    <row r="83" spans="1:10" x14ac:dyDescent="0.25">
      <c r="A83" t="s">
        <v>203</v>
      </c>
      <c r="B83" t="s">
        <v>991</v>
      </c>
      <c r="C83" t="s">
        <v>1086</v>
      </c>
      <c r="D83" t="s">
        <v>1085</v>
      </c>
      <c r="E83" s="36">
        <v>3383000.51</v>
      </c>
      <c r="F83">
        <v>0</v>
      </c>
      <c r="G83" s="36">
        <v>1837.4</v>
      </c>
      <c r="H83" s="36">
        <v>570773.72</v>
      </c>
      <c r="I83" s="36">
        <v>572611.12</v>
      </c>
      <c r="J83" s="36">
        <v>2810389.39</v>
      </c>
    </row>
    <row r="84" spans="1:10" x14ac:dyDescent="0.25">
      <c r="A84" t="s">
        <v>205</v>
      </c>
      <c r="B84" t="s">
        <v>990</v>
      </c>
      <c r="C84" t="s">
        <v>1086</v>
      </c>
      <c r="D84" t="s">
        <v>1085</v>
      </c>
      <c r="E84" s="36">
        <v>825407.96</v>
      </c>
      <c r="F84">
        <v>0</v>
      </c>
      <c r="G84" s="36">
        <v>3898.73</v>
      </c>
      <c r="H84" s="36">
        <v>28303.759999999998</v>
      </c>
      <c r="I84" s="36">
        <v>32202.49</v>
      </c>
      <c r="J84" s="36">
        <v>793205.47</v>
      </c>
    </row>
    <row r="85" spans="1:10" x14ac:dyDescent="0.25">
      <c r="A85" t="s">
        <v>208</v>
      </c>
      <c r="B85" t="s">
        <v>989</v>
      </c>
      <c r="C85" t="s">
        <v>1086</v>
      </c>
      <c r="D85" t="s">
        <v>1085</v>
      </c>
      <c r="E85" s="36">
        <v>112921.51</v>
      </c>
      <c r="F85" s="36">
        <v>107117.87</v>
      </c>
      <c r="G85" s="36">
        <v>111884.87</v>
      </c>
      <c r="H85">
        <v>96.43</v>
      </c>
      <c r="I85" s="36">
        <v>111981.3</v>
      </c>
      <c r="J85">
        <v>940.21</v>
      </c>
    </row>
    <row r="86" spans="1:10" x14ac:dyDescent="0.25">
      <c r="A86" t="s">
        <v>210</v>
      </c>
      <c r="B86" t="s">
        <v>988</v>
      </c>
      <c r="C86" t="s">
        <v>1086</v>
      </c>
      <c r="D86" t="s">
        <v>1085</v>
      </c>
      <c r="E86" s="36">
        <v>657280.51</v>
      </c>
      <c r="F86" s="36">
        <v>109698.25</v>
      </c>
      <c r="G86" s="36">
        <v>244875.01</v>
      </c>
      <c r="H86" s="36">
        <v>134083.9</v>
      </c>
      <c r="I86" s="36">
        <v>378958.91</v>
      </c>
      <c r="J86" s="36">
        <v>278321.59999999998</v>
      </c>
    </row>
    <row r="87" spans="1:10" x14ac:dyDescent="0.25">
      <c r="A87" t="s">
        <v>213</v>
      </c>
      <c r="B87" t="s">
        <v>987</v>
      </c>
      <c r="C87" t="s">
        <v>1086</v>
      </c>
      <c r="D87" t="s">
        <v>1085</v>
      </c>
      <c r="E87" s="36">
        <v>73065.09</v>
      </c>
      <c r="F87">
        <v>0</v>
      </c>
      <c r="G87">
        <v>0</v>
      </c>
      <c r="H87" s="36">
        <v>25620.05</v>
      </c>
      <c r="I87" s="36">
        <v>25620.05</v>
      </c>
      <c r="J87" s="36">
        <v>47445.04</v>
      </c>
    </row>
    <row r="88" spans="1:10" x14ac:dyDescent="0.25">
      <c r="A88" t="s">
        <v>216</v>
      </c>
      <c r="B88" t="s">
        <v>986</v>
      </c>
      <c r="C88" t="s">
        <v>1086</v>
      </c>
      <c r="D88" t="s">
        <v>1085</v>
      </c>
      <c r="E88" s="36">
        <v>1000000</v>
      </c>
      <c r="F88">
        <v>0</v>
      </c>
      <c r="G88">
        <v>0</v>
      </c>
      <c r="H88">
        <v>0</v>
      </c>
      <c r="I88">
        <v>0</v>
      </c>
      <c r="J88" s="36">
        <v>1000000</v>
      </c>
    </row>
    <row r="89" spans="1:10" x14ac:dyDescent="0.25">
      <c r="A89" t="s">
        <v>219</v>
      </c>
      <c r="B89" t="s">
        <v>985</v>
      </c>
      <c r="C89" t="s">
        <v>1086</v>
      </c>
      <c r="D89" t="s">
        <v>1085</v>
      </c>
      <c r="E89" s="36">
        <v>939012.67</v>
      </c>
      <c r="F89">
        <v>0</v>
      </c>
      <c r="G89" s="36">
        <v>17973.96</v>
      </c>
      <c r="H89" s="36">
        <v>159015.32</v>
      </c>
      <c r="I89" s="36">
        <v>176989.28</v>
      </c>
      <c r="J89" s="36">
        <v>762023.39</v>
      </c>
    </row>
    <row r="90" spans="1:10" x14ac:dyDescent="0.25">
      <c r="A90" t="s">
        <v>222</v>
      </c>
      <c r="B90" t="s">
        <v>984</v>
      </c>
      <c r="C90" t="s">
        <v>1086</v>
      </c>
      <c r="D90" t="s">
        <v>1085</v>
      </c>
      <c r="E90" s="36">
        <v>4014099.73</v>
      </c>
      <c r="F90" s="36">
        <v>16965.599999999999</v>
      </c>
      <c r="G90" s="36">
        <v>121967.67</v>
      </c>
      <c r="H90" s="36">
        <v>635500.14</v>
      </c>
      <c r="I90" s="36">
        <v>757467.81</v>
      </c>
      <c r="J90" s="36">
        <v>3256631.92</v>
      </c>
    </row>
    <row r="91" spans="1:10" x14ac:dyDescent="0.25">
      <c r="A91" t="s">
        <v>225</v>
      </c>
      <c r="B91" t="s">
        <v>983</v>
      </c>
      <c r="C91" t="s">
        <v>1086</v>
      </c>
      <c r="D91" t="s">
        <v>1085</v>
      </c>
      <c r="E91" s="36">
        <v>2045974.99</v>
      </c>
      <c r="F91" s="36">
        <v>3147.56</v>
      </c>
      <c r="G91" s="36">
        <v>1429482.45</v>
      </c>
      <c r="H91" s="36">
        <v>61004.04</v>
      </c>
      <c r="I91" s="36">
        <v>1490486.49</v>
      </c>
      <c r="J91" s="36">
        <v>555488.5</v>
      </c>
    </row>
    <row r="92" spans="1:10" x14ac:dyDescent="0.25">
      <c r="A92" t="s">
        <v>227</v>
      </c>
      <c r="B92" t="s">
        <v>982</v>
      </c>
      <c r="C92" t="s">
        <v>1086</v>
      </c>
      <c r="D92" t="s">
        <v>1085</v>
      </c>
      <c r="E92" s="36">
        <v>4505622</v>
      </c>
      <c r="F92">
        <v>0</v>
      </c>
      <c r="G92">
        <v>0</v>
      </c>
      <c r="H92">
        <v>0</v>
      </c>
      <c r="I92">
        <v>0</v>
      </c>
      <c r="J92" s="36">
        <v>4505622</v>
      </c>
    </row>
    <row r="93" spans="1:10" x14ac:dyDescent="0.25">
      <c r="A93" t="s">
        <v>229</v>
      </c>
      <c r="B93" t="s">
        <v>981</v>
      </c>
      <c r="C93" t="s">
        <v>1086</v>
      </c>
      <c r="D93" t="s">
        <v>1085</v>
      </c>
      <c r="E93" s="36">
        <v>691790.19</v>
      </c>
      <c r="F93">
        <v>0</v>
      </c>
      <c r="G93">
        <v>0</v>
      </c>
      <c r="H93">
        <v>0</v>
      </c>
      <c r="I93">
        <v>0</v>
      </c>
      <c r="J93" s="36">
        <v>691790.19</v>
      </c>
    </row>
    <row r="94" spans="1:10" x14ac:dyDescent="0.25">
      <c r="A94" t="s">
        <v>232</v>
      </c>
      <c r="B94" t="s">
        <v>980</v>
      </c>
      <c r="C94" t="s">
        <v>1086</v>
      </c>
      <c r="D94" t="s">
        <v>1085</v>
      </c>
      <c r="E94" s="36">
        <v>119103.38</v>
      </c>
      <c r="F94">
        <v>0</v>
      </c>
      <c r="G94">
        <v>0</v>
      </c>
      <c r="H94" s="36">
        <v>1170</v>
      </c>
      <c r="I94" s="36">
        <v>1170</v>
      </c>
      <c r="J94" s="36">
        <v>117933.38</v>
      </c>
    </row>
    <row r="95" spans="1:10" x14ac:dyDescent="0.25">
      <c r="A95" t="s">
        <v>235</v>
      </c>
      <c r="B95" t="s">
        <v>979</v>
      </c>
      <c r="C95" t="s">
        <v>1086</v>
      </c>
      <c r="D95" t="s">
        <v>1085</v>
      </c>
      <c r="E95" s="36">
        <v>88837.119999999995</v>
      </c>
      <c r="F95">
        <v>0</v>
      </c>
      <c r="G95">
        <v>0</v>
      </c>
      <c r="H95">
        <v>395.25</v>
      </c>
      <c r="I95">
        <v>395.25</v>
      </c>
      <c r="J95" s="36">
        <v>88441.87</v>
      </c>
    </row>
    <row r="96" spans="1:10" x14ac:dyDescent="0.25">
      <c r="A96" t="s">
        <v>238</v>
      </c>
      <c r="B96" t="s">
        <v>978</v>
      </c>
      <c r="C96" t="s">
        <v>1086</v>
      </c>
      <c r="D96" t="s">
        <v>1085</v>
      </c>
      <c r="E96" s="36">
        <v>147716.67000000001</v>
      </c>
      <c r="F96">
        <v>0</v>
      </c>
      <c r="G96">
        <v>0</v>
      </c>
      <c r="H96">
        <v>0</v>
      </c>
      <c r="I96">
        <v>0</v>
      </c>
      <c r="J96" s="36">
        <v>147716.67000000001</v>
      </c>
    </row>
    <row r="97" spans="1:10" x14ac:dyDescent="0.25">
      <c r="A97" t="s">
        <v>241</v>
      </c>
      <c r="B97" t="s">
        <v>977</v>
      </c>
      <c r="C97" t="s">
        <v>1086</v>
      </c>
      <c r="D97" t="s">
        <v>1085</v>
      </c>
      <c r="E97" s="36">
        <v>164549.53</v>
      </c>
      <c r="F97">
        <v>0</v>
      </c>
      <c r="G97">
        <v>0</v>
      </c>
      <c r="H97">
        <v>0</v>
      </c>
      <c r="I97">
        <v>0</v>
      </c>
      <c r="J97" s="36">
        <v>164549.53</v>
      </c>
    </row>
    <row r="98" spans="1:10" x14ac:dyDescent="0.25">
      <c r="A98" t="s">
        <v>244</v>
      </c>
      <c r="B98" t="s">
        <v>976</v>
      </c>
      <c r="C98" t="s">
        <v>1086</v>
      </c>
      <c r="D98" t="s">
        <v>1085</v>
      </c>
      <c r="E98" s="36">
        <v>455233.09</v>
      </c>
      <c r="F98">
        <v>0</v>
      </c>
      <c r="G98">
        <v>0</v>
      </c>
      <c r="H98" s="36">
        <v>422530.27</v>
      </c>
      <c r="I98" s="36">
        <v>422530.27</v>
      </c>
      <c r="J98" s="36">
        <v>32702.82</v>
      </c>
    </row>
    <row r="99" spans="1:10" x14ac:dyDescent="0.25">
      <c r="A99" t="s">
        <v>247</v>
      </c>
      <c r="B99" t="s">
        <v>975</v>
      </c>
      <c r="C99" t="s">
        <v>1086</v>
      </c>
      <c r="D99" t="s">
        <v>1085</v>
      </c>
      <c r="E99" s="36">
        <v>228496.88</v>
      </c>
      <c r="F99">
        <v>0</v>
      </c>
      <c r="G99">
        <v>0</v>
      </c>
      <c r="H99" s="36">
        <v>213010.84</v>
      </c>
      <c r="I99" s="36">
        <v>213010.84</v>
      </c>
      <c r="J99" s="36">
        <v>15486.04</v>
      </c>
    </row>
    <row r="100" spans="1:10" x14ac:dyDescent="0.25">
      <c r="A100" t="s">
        <v>250</v>
      </c>
      <c r="B100" t="s">
        <v>974</v>
      </c>
      <c r="C100" t="s">
        <v>1086</v>
      </c>
      <c r="D100" t="s">
        <v>1085</v>
      </c>
      <c r="E100" s="36">
        <v>257500.14</v>
      </c>
      <c r="F100">
        <v>0</v>
      </c>
      <c r="G100">
        <v>0</v>
      </c>
      <c r="H100" s="36">
        <v>233995</v>
      </c>
      <c r="I100" s="36">
        <v>233995</v>
      </c>
      <c r="J100" s="36">
        <v>23505.14</v>
      </c>
    </row>
    <row r="101" spans="1:10" x14ac:dyDescent="0.25">
      <c r="A101" t="s">
        <v>255</v>
      </c>
      <c r="B101" t="s">
        <v>973</v>
      </c>
      <c r="C101" t="s">
        <v>1086</v>
      </c>
      <c r="D101" t="s">
        <v>1085</v>
      </c>
      <c r="E101" s="36">
        <v>1367455.27</v>
      </c>
      <c r="F101" s="36">
        <v>1099.82</v>
      </c>
      <c r="G101" s="36">
        <v>139235.82</v>
      </c>
      <c r="H101" s="36">
        <v>135998.29999999999</v>
      </c>
      <c r="I101" s="36">
        <v>275234.12</v>
      </c>
      <c r="J101" s="36">
        <v>1092221.1499999999</v>
      </c>
    </row>
    <row r="102" spans="1:10" x14ac:dyDescent="0.25">
      <c r="A102" t="s">
        <v>261</v>
      </c>
      <c r="B102" t="s">
        <v>972</v>
      </c>
      <c r="C102" t="s">
        <v>1086</v>
      </c>
      <c r="D102" t="s">
        <v>1085</v>
      </c>
      <c r="E102" s="36">
        <v>318576.46000000002</v>
      </c>
      <c r="F102">
        <v>0</v>
      </c>
      <c r="G102">
        <v>954.9</v>
      </c>
      <c r="H102" s="36">
        <v>4096.5</v>
      </c>
      <c r="I102" s="36">
        <v>5051.3999999999996</v>
      </c>
      <c r="J102" s="36">
        <v>313525.06</v>
      </c>
    </row>
    <row r="103" spans="1:10" x14ac:dyDescent="0.25">
      <c r="A103" t="s">
        <v>264</v>
      </c>
      <c r="B103" t="s">
        <v>1057</v>
      </c>
      <c r="C103" t="s">
        <v>1086</v>
      </c>
      <c r="D103" t="s">
        <v>1085</v>
      </c>
      <c r="E103" s="36">
        <v>1468538.62</v>
      </c>
      <c r="F103" s="36">
        <v>-21162.82</v>
      </c>
      <c r="G103" s="36">
        <v>820549.04</v>
      </c>
      <c r="H103" s="36">
        <v>70004.87</v>
      </c>
      <c r="I103" s="36">
        <v>890553.91</v>
      </c>
      <c r="J103" s="36">
        <v>577984.71</v>
      </c>
    </row>
    <row r="104" spans="1:10" x14ac:dyDescent="0.25">
      <c r="A104" t="s">
        <v>267</v>
      </c>
      <c r="B104" t="s">
        <v>971</v>
      </c>
      <c r="C104" t="s">
        <v>1086</v>
      </c>
      <c r="D104" t="s">
        <v>1085</v>
      </c>
      <c r="E104" s="36">
        <v>18385.95</v>
      </c>
      <c r="F104">
        <v>0</v>
      </c>
      <c r="G104">
        <v>0</v>
      </c>
      <c r="H104">
        <v>0</v>
      </c>
      <c r="I104">
        <v>0</v>
      </c>
      <c r="J104" s="36">
        <v>18385.95</v>
      </c>
    </row>
    <row r="105" spans="1:10" x14ac:dyDescent="0.25">
      <c r="A105" t="s">
        <v>273</v>
      </c>
      <c r="B105" t="s">
        <v>970</v>
      </c>
      <c r="C105" t="s">
        <v>1086</v>
      </c>
      <c r="D105" t="s">
        <v>1085</v>
      </c>
      <c r="E105" s="36">
        <v>203758.99</v>
      </c>
      <c r="F105">
        <v>0</v>
      </c>
      <c r="G105" s="36">
        <v>11835.33</v>
      </c>
      <c r="H105" s="36">
        <v>145389.78</v>
      </c>
      <c r="I105" s="36">
        <v>157225.10999999999</v>
      </c>
      <c r="J105" s="36">
        <v>46533.88</v>
      </c>
    </row>
    <row r="106" spans="1:10" x14ac:dyDescent="0.25">
      <c r="A106" t="s">
        <v>276</v>
      </c>
      <c r="B106" t="s">
        <v>970</v>
      </c>
      <c r="C106" t="s">
        <v>1086</v>
      </c>
      <c r="D106" t="s">
        <v>1085</v>
      </c>
      <c r="E106" s="36">
        <v>240930.92</v>
      </c>
      <c r="F106">
        <v>0</v>
      </c>
      <c r="G106">
        <v>0</v>
      </c>
      <c r="H106" s="36">
        <v>45569.96</v>
      </c>
      <c r="I106" s="36">
        <v>45569.96</v>
      </c>
      <c r="J106" s="36">
        <v>195360.96</v>
      </c>
    </row>
    <row r="107" spans="1:10" x14ac:dyDescent="0.25">
      <c r="A107" t="s">
        <v>279</v>
      </c>
      <c r="B107" t="s">
        <v>969</v>
      </c>
      <c r="C107" t="s">
        <v>1086</v>
      </c>
      <c r="D107" t="s">
        <v>1085</v>
      </c>
      <c r="E107" s="36">
        <v>182039.46</v>
      </c>
      <c r="F107" s="36">
        <v>5720.52</v>
      </c>
      <c r="G107" s="36">
        <v>179625.19</v>
      </c>
      <c r="H107" s="36">
        <v>1000</v>
      </c>
      <c r="I107" s="36">
        <v>180625.19</v>
      </c>
      <c r="J107" s="36">
        <v>1414.27</v>
      </c>
    </row>
    <row r="110" spans="1:10" x14ac:dyDescent="0.25">
      <c r="A110" t="s">
        <v>865</v>
      </c>
      <c r="B110" t="s">
        <v>864</v>
      </c>
      <c r="C110" t="s">
        <v>863</v>
      </c>
      <c r="D110" t="s">
        <v>861</v>
      </c>
      <c r="E110" t="s">
        <v>862</v>
      </c>
      <c r="F110" t="s">
        <v>862</v>
      </c>
      <c r="G110" t="s">
        <v>862</v>
      </c>
      <c r="H110" t="s">
        <v>862</v>
      </c>
      <c r="I110" t="s">
        <v>862</v>
      </c>
      <c r="J110" t="s">
        <v>861</v>
      </c>
    </row>
    <row r="111" spans="1:10" x14ac:dyDescent="0.25">
      <c r="A111" t="s">
        <v>282</v>
      </c>
      <c r="B111" t="s">
        <v>969</v>
      </c>
      <c r="C111" t="s">
        <v>1086</v>
      </c>
      <c r="D111" t="s">
        <v>1085</v>
      </c>
      <c r="E111" s="36">
        <v>880694.33</v>
      </c>
      <c r="F111">
        <v>0</v>
      </c>
      <c r="G111" s="36">
        <v>1395</v>
      </c>
      <c r="H111" s="36">
        <v>206399.68</v>
      </c>
      <c r="I111" s="36">
        <v>207794.68</v>
      </c>
      <c r="J111" s="36">
        <v>672899.65</v>
      </c>
    </row>
    <row r="112" spans="1:10" x14ac:dyDescent="0.25">
      <c r="A112" t="s">
        <v>285</v>
      </c>
      <c r="B112" t="s">
        <v>968</v>
      </c>
      <c r="C112" t="s">
        <v>1086</v>
      </c>
      <c r="D112" t="s">
        <v>1085</v>
      </c>
      <c r="E112" s="36">
        <v>9171658.0099999998</v>
      </c>
      <c r="F112" s="36">
        <v>23833.119999999999</v>
      </c>
      <c r="G112" s="36">
        <v>221407.04</v>
      </c>
      <c r="H112" s="36">
        <v>433724.3</v>
      </c>
      <c r="I112" s="36">
        <v>655131.34</v>
      </c>
      <c r="J112" s="36">
        <v>8516526.6699999999</v>
      </c>
    </row>
    <row r="113" spans="1:10" x14ac:dyDescent="0.25">
      <c r="A113" t="s">
        <v>289</v>
      </c>
      <c r="B113" t="s">
        <v>967</v>
      </c>
      <c r="C113" t="s">
        <v>1086</v>
      </c>
      <c r="D113" t="s">
        <v>1085</v>
      </c>
      <c r="E113" s="36">
        <v>37258.870000000003</v>
      </c>
      <c r="F113">
        <v>0</v>
      </c>
      <c r="G113" s="36">
        <v>36821.75</v>
      </c>
      <c r="H113">
        <v>170.89</v>
      </c>
      <c r="I113" s="36">
        <v>36992.639999999999</v>
      </c>
      <c r="J113">
        <v>266.23</v>
      </c>
    </row>
    <row r="114" spans="1:10" x14ac:dyDescent="0.25">
      <c r="A114" t="s">
        <v>292</v>
      </c>
      <c r="B114" t="s">
        <v>966</v>
      </c>
      <c r="C114" t="s">
        <v>1086</v>
      </c>
      <c r="D114" t="s">
        <v>1085</v>
      </c>
      <c r="E114" s="36">
        <v>2069561.21</v>
      </c>
      <c r="F114">
        <v>0</v>
      </c>
      <c r="G114">
        <v>0</v>
      </c>
      <c r="H114" s="36">
        <v>14260.64</v>
      </c>
      <c r="I114" s="36">
        <v>14260.64</v>
      </c>
      <c r="J114" s="36">
        <v>2055300.57</v>
      </c>
    </row>
    <row r="115" spans="1:10" x14ac:dyDescent="0.25">
      <c r="A115" t="s">
        <v>295</v>
      </c>
      <c r="B115" t="s">
        <v>965</v>
      </c>
      <c r="C115" t="s">
        <v>1086</v>
      </c>
      <c r="D115" t="s">
        <v>1085</v>
      </c>
      <c r="E115" s="36">
        <v>1228836.01</v>
      </c>
      <c r="F115">
        <v>0</v>
      </c>
      <c r="G115" s="36">
        <v>1964.73</v>
      </c>
      <c r="H115" s="36">
        <v>52389.54</v>
      </c>
      <c r="I115" s="36">
        <v>54354.27</v>
      </c>
      <c r="J115" s="36">
        <v>1174481.74</v>
      </c>
    </row>
    <row r="116" spans="1:10" x14ac:dyDescent="0.25">
      <c r="A116" t="s">
        <v>297</v>
      </c>
      <c r="B116" t="s">
        <v>964</v>
      </c>
      <c r="C116" t="s">
        <v>1086</v>
      </c>
      <c r="D116" t="s">
        <v>1085</v>
      </c>
      <c r="E116" s="36">
        <v>347164.23</v>
      </c>
      <c r="F116">
        <v>0</v>
      </c>
      <c r="G116" s="36">
        <v>36933.65</v>
      </c>
      <c r="H116" s="36">
        <v>93563.99</v>
      </c>
      <c r="I116" s="36">
        <v>130497.64</v>
      </c>
      <c r="J116" s="36">
        <v>216666.59</v>
      </c>
    </row>
    <row r="117" spans="1:10" x14ac:dyDescent="0.25">
      <c r="A117" t="s">
        <v>299</v>
      </c>
      <c r="B117" t="s">
        <v>963</v>
      </c>
      <c r="C117" t="s">
        <v>1086</v>
      </c>
      <c r="D117" t="s">
        <v>1085</v>
      </c>
      <c r="E117" s="36">
        <v>12657820.689999999</v>
      </c>
      <c r="F117" s="36">
        <v>35368.94</v>
      </c>
      <c r="G117" s="36">
        <v>3279443.54</v>
      </c>
      <c r="H117" s="36">
        <v>2542835.75</v>
      </c>
      <c r="I117" s="36">
        <v>5822279.29</v>
      </c>
      <c r="J117" s="36">
        <v>6835541.4000000004</v>
      </c>
    </row>
    <row r="118" spans="1:10" x14ac:dyDescent="0.25">
      <c r="A118" t="s">
        <v>302</v>
      </c>
      <c r="B118" t="s">
        <v>1056</v>
      </c>
      <c r="C118" t="s">
        <v>1086</v>
      </c>
      <c r="D118" t="s">
        <v>1085</v>
      </c>
      <c r="E118" s="36">
        <v>7189811.6699999999</v>
      </c>
      <c r="F118">
        <v>0</v>
      </c>
      <c r="G118" s="36">
        <v>40702.839999999997</v>
      </c>
      <c r="H118" s="36">
        <v>426214.58</v>
      </c>
      <c r="I118" s="36">
        <v>466917.42</v>
      </c>
      <c r="J118" s="36">
        <v>6722894.25</v>
      </c>
    </row>
    <row r="119" spans="1:10" x14ac:dyDescent="0.25">
      <c r="A119" t="s">
        <v>305</v>
      </c>
      <c r="B119" t="s">
        <v>1055</v>
      </c>
      <c r="C119" t="s">
        <v>1086</v>
      </c>
      <c r="D119" t="s">
        <v>1085</v>
      </c>
      <c r="E119" s="36">
        <v>22735846.690000001</v>
      </c>
      <c r="F119" s="36">
        <v>1288043.8400000001</v>
      </c>
      <c r="G119" s="36">
        <v>3073477.15</v>
      </c>
      <c r="H119" s="36">
        <v>18412107.16</v>
      </c>
      <c r="I119" s="36">
        <v>21485584.309999999</v>
      </c>
      <c r="J119" s="36">
        <v>1250262.3799999999</v>
      </c>
    </row>
    <row r="120" spans="1:10" x14ac:dyDescent="0.25">
      <c r="A120" t="s">
        <v>308</v>
      </c>
      <c r="B120" t="s">
        <v>962</v>
      </c>
      <c r="C120" t="s">
        <v>1086</v>
      </c>
      <c r="D120" t="s">
        <v>1085</v>
      </c>
      <c r="E120" s="36">
        <v>6192252.3600000003</v>
      </c>
      <c r="F120" s="36">
        <v>7742.06</v>
      </c>
      <c r="G120" s="36">
        <v>22692.62</v>
      </c>
      <c r="H120" s="36">
        <v>289585.01</v>
      </c>
      <c r="I120" s="36">
        <v>312277.63</v>
      </c>
      <c r="J120" s="36">
        <v>5879974.7300000004</v>
      </c>
    </row>
    <row r="121" spans="1:10" x14ac:dyDescent="0.25">
      <c r="A121" t="s">
        <v>311</v>
      </c>
      <c r="B121" t="s">
        <v>961</v>
      </c>
      <c r="C121" t="s">
        <v>1086</v>
      </c>
      <c r="D121" t="s">
        <v>1085</v>
      </c>
      <c r="E121" s="36">
        <v>1039926.36</v>
      </c>
      <c r="F121">
        <v>0</v>
      </c>
      <c r="G121" s="36">
        <v>2145.19</v>
      </c>
      <c r="H121">
        <v>0</v>
      </c>
      <c r="I121" s="36">
        <v>2145.19</v>
      </c>
      <c r="J121" s="36">
        <v>1037781.17</v>
      </c>
    </row>
    <row r="122" spans="1:10" x14ac:dyDescent="0.25">
      <c r="A122" t="s">
        <v>339</v>
      </c>
      <c r="B122" t="s">
        <v>960</v>
      </c>
      <c r="C122" t="s">
        <v>1086</v>
      </c>
      <c r="D122" t="s">
        <v>1085</v>
      </c>
      <c r="E122" s="36">
        <v>8888.1200000000008</v>
      </c>
      <c r="F122">
        <v>0</v>
      </c>
      <c r="G122">
        <v>0</v>
      </c>
      <c r="H122">
        <v>0</v>
      </c>
      <c r="I122">
        <v>0</v>
      </c>
      <c r="J122" s="36">
        <v>8888.1200000000008</v>
      </c>
    </row>
    <row r="123" spans="1:10" x14ac:dyDescent="0.25">
      <c r="A123" t="s">
        <v>342</v>
      </c>
      <c r="B123" t="s">
        <v>960</v>
      </c>
      <c r="C123" t="s">
        <v>1086</v>
      </c>
      <c r="D123" t="s">
        <v>1085</v>
      </c>
      <c r="E123" s="36">
        <v>5593.22</v>
      </c>
      <c r="F123">
        <v>0</v>
      </c>
      <c r="G123" s="36">
        <v>-6796.52</v>
      </c>
      <c r="H123" s="36">
        <v>4748.97</v>
      </c>
      <c r="I123" s="36">
        <v>-2047.55</v>
      </c>
      <c r="J123" s="36">
        <v>7640.77</v>
      </c>
    </row>
    <row r="124" spans="1:10" x14ac:dyDescent="0.25">
      <c r="A124" t="s">
        <v>353</v>
      </c>
      <c r="B124" t="s">
        <v>959</v>
      </c>
      <c r="C124" t="s">
        <v>1086</v>
      </c>
      <c r="D124" t="s">
        <v>1085</v>
      </c>
      <c r="E124" s="36">
        <v>1482478.77</v>
      </c>
      <c r="F124" s="36">
        <v>12574.76</v>
      </c>
      <c r="G124" s="36">
        <v>85687.75</v>
      </c>
      <c r="H124" s="36">
        <v>67093.399999999994</v>
      </c>
      <c r="I124" s="36">
        <v>152781.15</v>
      </c>
      <c r="J124" s="36">
        <v>1329697.6200000001</v>
      </c>
    </row>
    <row r="125" spans="1:10" x14ac:dyDescent="0.25">
      <c r="A125" t="s">
        <v>356</v>
      </c>
      <c r="B125" t="s">
        <v>959</v>
      </c>
      <c r="C125" t="s">
        <v>1086</v>
      </c>
      <c r="D125" t="s">
        <v>1085</v>
      </c>
      <c r="E125" s="36">
        <v>64048.47</v>
      </c>
      <c r="F125">
        <v>0</v>
      </c>
      <c r="G125" s="36">
        <v>20396.11</v>
      </c>
      <c r="H125" s="36">
        <v>2350</v>
      </c>
      <c r="I125" s="36">
        <v>22746.11</v>
      </c>
      <c r="J125" s="36">
        <v>41302.36</v>
      </c>
    </row>
    <row r="126" spans="1:10" x14ac:dyDescent="0.25">
      <c r="A126" t="s">
        <v>359</v>
      </c>
      <c r="B126" t="s">
        <v>959</v>
      </c>
      <c r="C126" t="s">
        <v>1086</v>
      </c>
      <c r="D126" t="s">
        <v>1085</v>
      </c>
      <c r="E126" s="36">
        <v>50718.73</v>
      </c>
      <c r="F126">
        <v>0</v>
      </c>
      <c r="G126">
        <v>0</v>
      </c>
      <c r="H126">
        <v>0</v>
      </c>
      <c r="I126">
        <v>0</v>
      </c>
      <c r="J126" s="36">
        <v>50718.73</v>
      </c>
    </row>
    <row r="127" spans="1:10" x14ac:dyDescent="0.25">
      <c r="A127" t="s">
        <v>362</v>
      </c>
      <c r="B127" t="s">
        <v>959</v>
      </c>
      <c r="C127" t="s">
        <v>1086</v>
      </c>
      <c r="D127" t="s">
        <v>1085</v>
      </c>
      <c r="E127" s="36">
        <v>24867188.48</v>
      </c>
      <c r="F127" s="36">
        <v>42980.58</v>
      </c>
      <c r="G127" s="36">
        <v>134901.38</v>
      </c>
      <c r="H127" s="36">
        <v>1304710.32</v>
      </c>
      <c r="I127" s="36">
        <v>1439611.7</v>
      </c>
      <c r="J127" s="36">
        <v>23427576.780000001</v>
      </c>
    </row>
    <row r="128" spans="1:10" x14ac:dyDescent="0.25">
      <c r="A128" t="s">
        <v>365</v>
      </c>
      <c r="B128" t="s">
        <v>959</v>
      </c>
      <c r="C128" t="s">
        <v>1086</v>
      </c>
      <c r="D128" t="s">
        <v>1085</v>
      </c>
      <c r="E128" s="36">
        <v>3682178.85</v>
      </c>
      <c r="F128" s="36">
        <v>13208.18</v>
      </c>
      <c r="G128" s="36">
        <v>865022.1</v>
      </c>
      <c r="H128" s="36">
        <v>2519784.9900000002</v>
      </c>
      <c r="I128" s="36">
        <v>3384807.09</v>
      </c>
      <c r="J128" s="36">
        <v>297371.76</v>
      </c>
    </row>
    <row r="129" spans="1:10" x14ac:dyDescent="0.25">
      <c r="A129" t="s">
        <v>345</v>
      </c>
      <c r="B129" t="s">
        <v>958</v>
      </c>
      <c r="C129" t="s">
        <v>1086</v>
      </c>
      <c r="D129" t="s">
        <v>1085</v>
      </c>
      <c r="E129" s="36">
        <v>57338.13</v>
      </c>
      <c r="F129">
        <v>0</v>
      </c>
      <c r="G129">
        <v>0</v>
      </c>
      <c r="H129">
        <v>0</v>
      </c>
      <c r="I129">
        <v>0</v>
      </c>
      <c r="J129" s="36">
        <v>57338.13</v>
      </c>
    </row>
    <row r="130" spans="1:10" x14ac:dyDescent="0.25">
      <c r="A130" t="s">
        <v>348</v>
      </c>
      <c r="B130" t="s">
        <v>958</v>
      </c>
      <c r="C130" t="s">
        <v>1086</v>
      </c>
      <c r="D130" t="s">
        <v>1085</v>
      </c>
      <c r="E130" s="36">
        <v>452709.15</v>
      </c>
      <c r="F130">
        <v>0</v>
      </c>
      <c r="G130">
        <v>0</v>
      </c>
      <c r="H130" s="36">
        <v>12843.44</v>
      </c>
      <c r="I130" s="36">
        <v>12843.44</v>
      </c>
      <c r="J130" s="36">
        <v>439865.71</v>
      </c>
    </row>
    <row r="131" spans="1:10" x14ac:dyDescent="0.25">
      <c r="A131" t="s">
        <v>351</v>
      </c>
      <c r="B131" t="s">
        <v>958</v>
      </c>
      <c r="C131" t="s">
        <v>1086</v>
      </c>
      <c r="D131" t="s">
        <v>1085</v>
      </c>
      <c r="E131" s="36">
        <v>227455.49</v>
      </c>
      <c r="F131">
        <v>0</v>
      </c>
      <c r="G131" s="36">
        <v>8200.0400000000009</v>
      </c>
      <c r="H131">
        <v>0</v>
      </c>
      <c r="I131" s="36">
        <v>8200.0400000000009</v>
      </c>
      <c r="J131" s="36">
        <v>219255.45</v>
      </c>
    </row>
    <row r="132" spans="1:10" x14ac:dyDescent="0.25">
      <c r="A132" t="s">
        <v>314</v>
      </c>
      <c r="B132" t="s">
        <v>957</v>
      </c>
      <c r="C132" t="s">
        <v>1086</v>
      </c>
      <c r="D132" t="s">
        <v>1085</v>
      </c>
      <c r="E132" s="36">
        <v>152352.46</v>
      </c>
      <c r="F132">
        <v>0</v>
      </c>
      <c r="G132">
        <v>0</v>
      </c>
      <c r="H132">
        <v>0</v>
      </c>
      <c r="I132">
        <v>0</v>
      </c>
      <c r="J132" s="36">
        <v>152352.46</v>
      </c>
    </row>
    <row r="133" spans="1:10" x14ac:dyDescent="0.25">
      <c r="A133" t="s">
        <v>317</v>
      </c>
      <c r="B133" t="s">
        <v>956</v>
      </c>
      <c r="C133" t="s">
        <v>1086</v>
      </c>
      <c r="D133" t="s">
        <v>1085</v>
      </c>
      <c r="E133" s="36">
        <v>1881407.06</v>
      </c>
      <c r="F133" s="36">
        <v>11577.19</v>
      </c>
      <c r="G133" s="36">
        <v>111037.38</v>
      </c>
      <c r="H133" s="36">
        <v>262766.96000000002</v>
      </c>
      <c r="I133" s="36">
        <v>373804.34</v>
      </c>
      <c r="J133" s="36">
        <v>1507602.72</v>
      </c>
    </row>
    <row r="134" spans="1:10" x14ac:dyDescent="0.25">
      <c r="A134" t="s">
        <v>319</v>
      </c>
      <c r="B134" t="s">
        <v>955</v>
      </c>
      <c r="C134" t="s">
        <v>1086</v>
      </c>
      <c r="D134" t="s">
        <v>1085</v>
      </c>
      <c r="E134" s="36">
        <v>950000</v>
      </c>
      <c r="F134">
        <v>0</v>
      </c>
      <c r="G134">
        <v>0</v>
      </c>
      <c r="H134">
        <v>0</v>
      </c>
      <c r="I134">
        <v>0</v>
      </c>
      <c r="J134" s="36">
        <v>950000</v>
      </c>
    </row>
    <row r="135" spans="1:10" x14ac:dyDescent="0.25">
      <c r="A135" t="s">
        <v>322</v>
      </c>
      <c r="B135" t="s">
        <v>954</v>
      </c>
      <c r="C135" t="s">
        <v>1086</v>
      </c>
      <c r="D135" t="s">
        <v>1085</v>
      </c>
      <c r="E135" s="36">
        <v>134756.81</v>
      </c>
      <c r="F135">
        <v>0</v>
      </c>
      <c r="G135">
        <v>0</v>
      </c>
      <c r="H135">
        <v>0</v>
      </c>
      <c r="I135">
        <v>0</v>
      </c>
      <c r="J135" s="36">
        <v>134756.81</v>
      </c>
    </row>
    <row r="136" spans="1:10" x14ac:dyDescent="0.25">
      <c r="A136" t="s">
        <v>325</v>
      </c>
      <c r="B136" t="s">
        <v>1073</v>
      </c>
      <c r="C136" t="s">
        <v>1086</v>
      </c>
      <c r="D136" t="s">
        <v>1085</v>
      </c>
      <c r="E136" s="36">
        <v>8737133.7300000004</v>
      </c>
      <c r="F136" s="36">
        <v>9274.7900000000009</v>
      </c>
      <c r="G136" s="36">
        <v>265280.93</v>
      </c>
      <c r="H136" s="36">
        <v>727984.94</v>
      </c>
      <c r="I136" s="36">
        <v>993265.87</v>
      </c>
      <c r="J136" s="36">
        <v>7743867.8600000003</v>
      </c>
    </row>
    <row r="137" spans="1:10" x14ac:dyDescent="0.25">
      <c r="A137" t="s">
        <v>328</v>
      </c>
      <c r="B137" t="s">
        <v>1044</v>
      </c>
      <c r="C137" t="s">
        <v>1086</v>
      </c>
      <c r="D137" t="s">
        <v>1085</v>
      </c>
      <c r="E137" s="36">
        <v>13676049.060000001</v>
      </c>
      <c r="F137" s="36">
        <v>1073988.1200000001</v>
      </c>
      <c r="G137" s="36">
        <v>8638135</v>
      </c>
      <c r="H137" s="36">
        <v>3475857.59</v>
      </c>
      <c r="I137" s="36">
        <v>12113992.59</v>
      </c>
      <c r="J137" s="36">
        <v>1562056.47</v>
      </c>
    </row>
    <row r="138" spans="1:10" x14ac:dyDescent="0.25">
      <c r="A138" t="s">
        <v>331</v>
      </c>
      <c r="B138" t="s">
        <v>953</v>
      </c>
      <c r="C138" t="s">
        <v>1086</v>
      </c>
      <c r="D138" t="s">
        <v>1085</v>
      </c>
      <c r="E138" s="36">
        <v>16418595.439999999</v>
      </c>
      <c r="F138" s="36">
        <v>535613.56000000006</v>
      </c>
      <c r="G138" s="36">
        <v>8239435.9400000004</v>
      </c>
      <c r="H138" s="36">
        <v>3356462.29</v>
      </c>
      <c r="I138" s="36">
        <v>11595898.23</v>
      </c>
      <c r="J138" s="36">
        <v>4822697.21</v>
      </c>
    </row>
    <row r="139" spans="1:10" x14ac:dyDescent="0.25">
      <c r="A139" t="s">
        <v>333</v>
      </c>
      <c r="B139" t="s">
        <v>952</v>
      </c>
      <c r="C139" t="s">
        <v>1086</v>
      </c>
      <c r="D139" t="s">
        <v>1085</v>
      </c>
      <c r="E139" s="36">
        <v>255707.31</v>
      </c>
      <c r="F139">
        <v>962.19</v>
      </c>
      <c r="G139" s="36">
        <v>5051.53</v>
      </c>
      <c r="H139" s="36">
        <v>198791.7</v>
      </c>
      <c r="I139" s="36">
        <v>203843.23</v>
      </c>
      <c r="J139" s="36">
        <v>51864.08</v>
      </c>
    </row>
    <row r="140" spans="1:10" x14ac:dyDescent="0.25">
      <c r="A140" t="s">
        <v>368</v>
      </c>
      <c r="B140" t="s">
        <v>951</v>
      </c>
      <c r="C140" t="s">
        <v>1086</v>
      </c>
      <c r="D140" t="s">
        <v>1085</v>
      </c>
      <c r="E140" s="36">
        <v>42021.68</v>
      </c>
      <c r="F140">
        <v>0</v>
      </c>
      <c r="G140">
        <v>53.71</v>
      </c>
      <c r="H140">
        <v>0</v>
      </c>
      <c r="I140">
        <v>53.71</v>
      </c>
      <c r="J140" s="36">
        <v>41967.97</v>
      </c>
    </row>
    <row r="141" spans="1:10" x14ac:dyDescent="0.25">
      <c r="A141" t="s">
        <v>371</v>
      </c>
      <c r="B141" t="s">
        <v>1071</v>
      </c>
      <c r="C141" t="s">
        <v>1086</v>
      </c>
      <c r="D141" t="s">
        <v>1085</v>
      </c>
      <c r="E141" s="36">
        <v>41005.089999999997</v>
      </c>
      <c r="F141">
        <v>0</v>
      </c>
      <c r="G141">
        <v>163.72999999999999</v>
      </c>
      <c r="H141">
        <v>0</v>
      </c>
      <c r="I141">
        <v>163.72999999999999</v>
      </c>
      <c r="J141" s="36">
        <v>40841.360000000001</v>
      </c>
    </row>
    <row r="142" spans="1:10" x14ac:dyDescent="0.25">
      <c r="A142" t="s">
        <v>374</v>
      </c>
      <c r="B142" t="s">
        <v>950</v>
      </c>
      <c r="C142" t="s">
        <v>1086</v>
      </c>
      <c r="D142" t="s">
        <v>1085</v>
      </c>
      <c r="E142" s="36">
        <v>7738441.3300000001</v>
      </c>
      <c r="F142" s="36">
        <v>636533</v>
      </c>
      <c r="G142" s="36">
        <v>4402613.55</v>
      </c>
      <c r="H142" s="36">
        <v>3290599.43</v>
      </c>
      <c r="I142" s="36">
        <v>7693212.9800000004</v>
      </c>
      <c r="J142" s="36">
        <v>45228.35</v>
      </c>
    </row>
    <row r="143" spans="1:10" x14ac:dyDescent="0.25">
      <c r="A143" t="s">
        <v>377</v>
      </c>
      <c r="B143" t="s">
        <v>949</v>
      </c>
      <c r="C143" t="s">
        <v>1086</v>
      </c>
      <c r="D143" t="s">
        <v>1085</v>
      </c>
      <c r="E143" s="36">
        <v>1607641.25</v>
      </c>
      <c r="F143">
        <v>10.199999999999999</v>
      </c>
      <c r="G143" s="36">
        <v>40829.550000000003</v>
      </c>
      <c r="H143" s="36">
        <v>232241.48</v>
      </c>
      <c r="I143" s="36">
        <v>273071.03000000003</v>
      </c>
      <c r="J143" s="36">
        <v>1334570.22</v>
      </c>
    </row>
    <row r="144" spans="1:10" x14ac:dyDescent="0.25">
      <c r="A144" t="s">
        <v>380</v>
      </c>
      <c r="B144" t="s">
        <v>948</v>
      </c>
      <c r="C144" t="s">
        <v>1086</v>
      </c>
      <c r="D144" t="s">
        <v>1085</v>
      </c>
      <c r="E144" s="36">
        <v>357832.08</v>
      </c>
      <c r="F144">
        <v>550.9</v>
      </c>
      <c r="G144" s="36">
        <v>-26658.23</v>
      </c>
      <c r="H144" s="36">
        <v>4835.78</v>
      </c>
      <c r="I144" s="36">
        <v>-21822.45</v>
      </c>
      <c r="J144" s="36">
        <v>379654.53</v>
      </c>
    </row>
    <row r="145" spans="1:10" x14ac:dyDescent="0.25">
      <c r="A145" t="s">
        <v>383</v>
      </c>
      <c r="B145" t="s">
        <v>948</v>
      </c>
      <c r="C145" t="s">
        <v>1086</v>
      </c>
      <c r="D145" t="s">
        <v>1085</v>
      </c>
      <c r="E145" s="36">
        <v>2567062.65</v>
      </c>
      <c r="F145" s="36">
        <v>3575.32</v>
      </c>
      <c r="G145" s="36">
        <v>24881.82</v>
      </c>
      <c r="H145" s="36">
        <v>922225.57</v>
      </c>
      <c r="I145" s="36">
        <v>947107.39</v>
      </c>
      <c r="J145" s="36">
        <v>1619955.26</v>
      </c>
    </row>
    <row r="146" spans="1:10" x14ac:dyDescent="0.25">
      <c r="A146" t="s">
        <v>387</v>
      </c>
      <c r="B146" t="s">
        <v>948</v>
      </c>
      <c r="C146" t="s">
        <v>1086</v>
      </c>
      <c r="D146" t="s">
        <v>1085</v>
      </c>
      <c r="E146" s="36">
        <v>15569.75</v>
      </c>
      <c r="F146">
        <v>0</v>
      </c>
      <c r="G146" s="36">
        <v>-83084.850000000006</v>
      </c>
      <c r="H146">
        <v>0</v>
      </c>
      <c r="I146" s="36">
        <v>-83084.850000000006</v>
      </c>
      <c r="J146" s="36">
        <v>98654.6</v>
      </c>
    </row>
    <row r="147" spans="1:10" x14ac:dyDescent="0.25">
      <c r="A147" t="s">
        <v>390</v>
      </c>
      <c r="B147" t="s">
        <v>947</v>
      </c>
      <c r="C147" t="s">
        <v>1086</v>
      </c>
      <c r="D147" t="s">
        <v>1085</v>
      </c>
      <c r="E147" s="36">
        <v>1055336.17</v>
      </c>
      <c r="F147" s="36">
        <v>3175.56</v>
      </c>
      <c r="G147" s="36">
        <v>-467316.79</v>
      </c>
      <c r="H147">
        <v>0</v>
      </c>
      <c r="I147" s="36">
        <v>-467316.79</v>
      </c>
      <c r="J147" s="36">
        <v>1522652.96</v>
      </c>
    </row>
    <row r="148" spans="1:10" x14ac:dyDescent="0.25">
      <c r="A148" t="s">
        <v>393</v>
      </c>
      <c r="B148" t="s">
        <v>947</v>
      </c>
      <c r="C148" t="s">
        <v>1086</v>
      </c>
      <c r="D148" t="s">
        <v>1085</v>
      </c>
      <c r="E148" s="36">
        <v>181310.62</v>
      </c>
      <c r="F148">
        <v>0</v>
      </c>
      <c r="G148">
        <v>0</v>
      </c>
      <c r="H148">
        <v>0</v>
      </c>
      <c r="I148">
        <v>0</v>
      </c>
      <c r="J148" s="36">
        <v>181310.62</v>
      </c>
    </row>
    <row r="149" spans="1:10" x14ac:dyDescent="0.25">
      <c r="A149" t="s">
        <v>396</v>
      </c>
      <c r="B149" t="s">
        <v>947</v>
      </c>
      <c r="C149" t="s">
        <v>1086</v>
      </c>
      <c r="D149" t="s">
        <v>1085</v>
      </c>
      <c r="E149" s="36">
        <v>286959.32</v>
      </c>
      <c r="F149">
        <v>0</v>
      </c>
      <c r="G149">
        <v>-137.65</v>
      </c>
      <c r="H149">
        <v>0</v>
      </c>
      <c r="I149">
        <v>-137.65</v>
      </c>
      <c r="J149" s="36">
        <v>287096.96999999997</v>
      </c>
    </row>
    <row r="150" spans="1:10" x14ac:dyDescent="0.25">
      <c r="A150" t="s">
        <v>399</v>
      </c>
      <c r="B150" t="s">
        <v>947</v>
      </c>
      <c r="C150" t="s">
        <v>1086</v>
      </c>
      <c r="D150" t="s">
        <v>1085</v>
      </c>
      <c r="E150" s="36">
        <v>59334.92</v>
      </c>
      <c r="F150">
        <v>0</v>
      </c>
      <c r="G150" s="36">
        <v>13886.64</v>
      </c>
      <c r="H150" s="36">
        <v>13455.47</v>
      </c>
      <c r="I150" s="36">
        <v>27342.11</v>
      </c>
      <c r="J150" s="36">
        <v>31992.81</v>
      </c>
    </row>
    <row r="151" spans="1:10" x14ac:dyDescent="0.25">
      <c r="A151" t="s">
        <v>402</v>
      </c>
      <c r="B151" t="s">
        <v>946</v>
      </c>
      <c r="C151" t="s">
        <v>1086</v>
      </c>
      <c r="D151" t="s">
        <v>1085</v>
      </c>
      <c r="E151" s="36">
        <v>241606.1</v>
      </c>
      <c r="F151">
        <v>0</v>
      </c>
      <c r="G151" s="36">
        <v>224260.78</v>
      </c>
      <c r="H151" s="36">
        <v>7102.37</v>
      </c>
      <c r="I151" s="36">
        <v>231363.15</v>
      </c>
      <c r="J151" s="36">
        <v>10242.950000000001</v>
      </c>
    </row>
    <row r="152" spans="1:10" x14ac:dyDescent="0.25">
      <c r="A152" t="s">
        <v>409</v>
      </c>
      <c r="B152" t="s">
        <v>946</v>
      </c>
      <c r="C152" t="s">
        <v>1086</v>
      </c>
      <c r="D152" t="s">
        <v>1085</v>
      </c>
      <c r="E152" s="36">
        <v>855469.96</v>
      </c>
      <c r="F152" s="36">
        <v>20256.57</v>
      </c>
      <c r="G152" s="36">
        <v>666556.39</v>
      </c>
      <c r="H152" s="36">
        <v>79403.22</v>
      </c>
      <c r="I152" s="36">
        <v>745959.61</v>
      </c>
      <c r="J152" s="36">
        <v>109510.35</v>
      </c>
    </row>
    <row r="153" spans="1:10" x14ac:dyDescent="0.25">
      <c r="A153" t="s">
        <v>415</v>
      </c>
      <c r="B153" t="s">
        <v>946</v>
      </c>
      <c r="C153" t="s">
        <v>1086</v>
      </c>
      <c r="D153" t="s">
        <v>1085</v>
      </c>
      <c r="E153" s="36">
        <v>548346.46</v>
      </c>
      <c r="F153">
        <v>0</v>
      </c>
      <c r="G153">
        <v>0</v>
      </c>
      <c r="H153" s="36">
        <v>1000</v>
      </c>
      <c r="I153" s="36">
        <v>1000</v>
      </c>
      <c r="J153" s="36">
        <v>547346.46</v>
      </c>
    </row>
    <row r="154" spans="1:10" x14ac:dyDescent="0.25">
      <c r="A154" t="s">
        <v>418</v>
      </c>
      <c r="B154" t="s">
        <v>945</v>
      </c>
      <c r="C154" t="s">
        <v>1086</v>
      </c>
      <c r="D154" t="s">
        <v>1085</v>
      </c>
      <c r="E154" s="36">
        <v>10620.44</v>
      </c>
      <c r="F154">
        <v>0</v>
      </c>
      <c r="G154">
        <v>0</v>
      </c>
      <c r="H154" s="36">
        <v>2656.03</v>
      </c>
      <c r="I154" s="36">
        <v>2656.03</v>
      </c>
      <c r="J154" s="36">
        <v>7964.41</v>
      </c>
    </row>
    <row r="155" spans="1:10" x14ac:dyDescent="0.25">
      <c r="A155" t="s">
        <v>421</v>
      </c>
      <c r="B155" t="s">
        <v>945</v>
      </c>
      <c r="C155" t="s">
        <v>1086</v>
      </c>
      <c r="D155" t="s">
        <v>1085</v>
      </c>
      <c r="E155" s="36">
        <v>877003.44</v>
      </c>
      <c r="F155" s="36">
        <v>60578.28</v>
      </c>
      <c r="G155" s="36">
        <v>144311.43</v>
      </c>
      <c r="H155" s="36">
        <v>580511.9</v>
      </c>
      <c r="I155" s="36">
        <v>724823.33</v>
      </c>
      <c r="J155" s="36">
        <v>152180.10999999999</v>
      </c>
    </row>
    <row r="156" spans="1:10" x14ac:dyDescent="0.25">
      <c r="A156" t="s">
        <v>424</v>
      </c>
      <c r="B156" t="s">
        <v>945</v>
      </c>
      <c r="C156" t="s">
        <v>1086</v>
      </c>
      <c r="D156" t="s">
        <v>1085</v>
      </c>
      <c r="E156" s="36">
        <v>2383.5</v>
      </c>
      <c r="F156">
        <v>0</v>
      </c>
      <c r="G156" s="36">
        <v>2383.5</v>
      </c>
      <c r="H156">
        <v>0</v>
      </c>
      <c r="I156" s="36">
        <v>2383.5</v>
      </c>
      <c r="J156">
        <v>0</v>
      </c>
    </row>
    <row r="157" spans="1:10" x14ac:dyDescent="0.25">
      <c r="A157" t="s">
        <v>427</v>
      </c>
      <c r="B157" t="s">
        <v>941</v>
      </c>
      <c r="C157" t="s">
        <v>1086</v>
      </c>
      <c r="D157" t="s">
        <v>1085</v>
      </c>
      <c r="E157" s="36">
        <v>53343.67</v>
      </c>
      <c r="F157">
        <v>0</v>
      </c>
      <c r="G157">
        <v>953.42</v>
      </c>
      <c r="H157" s="36">
        <v>7542.39</v>
      </c>
      <c r="I157" s="36">
        <v>8495.81</v>
      </c>
      <c r="J157" s="36">
        <v>44847.86</v>
      </c>
    </row>
    <row r="160" spans="1:10" x14ac:dyDescent="0.25">
      <c r="A160" t="s">
        <v>865</v>
      </c>
      <c r="B160" t="s">
        <v>864</v>
      </c>
      <c r="C160" t="s">
        <v>863</v>
      </c>
      <c r="D160" t="s">
        <v>861</v>
      </c>
      <c r="E160" t="s">
        <v>862</v>
      </c>
      <c r="F160" t="s">
        <v>862</v>
      </c>
      <c r="G160" t="s">
        <v>862</v>
      </c>
      <c r="H160" t="s">
        <v>862</v>
      </c>
      <c r="I160" t="s">
        <v>862</v>
      </c>
      <c r="J160" t="s">
        <v>861</v>
      </c>
    </row>
    <row r="161" spans="1:10" x14ac:dyDescent="0.25">
      <c r="A161" t="s">
        <v>430</v>
      </c>
      <c r="B161" t="s">
        <v>944</v>
      </c>
      <c r="C161" t="s">
        <v>1086</v>
      </c>
      <c r="D161" t="s">
        <v>1085</v>
      </c>
      <c r="E161" s="36">
        <v>6864.84</v>
      </c>
      <c r="F161">
        <v>0</v>
      </c>
      <c r="G161">
        <v>0</v>
      </c>
      <c r="H161">
        <v>180.93</v>
      </c>
      <c r="I161">
        <v>180.93</v>
      </c>
      <c r="J161" s="36">
        <v>6683.91</v>
      </c>
    </row>
    <row r="162" spans="1:10" x14ac:dyDescent="0.25">
      <c r="A162" t="s">
        <v>433</v>
      </c>
      <c r="B162" t="s">
        <v>943</v>
      </c>
      <c r="C162" t="s">
        <v>1086</v>
      </c>
      <c r="D162" t="s">
        <v>1085</v>
      </c>
      <c r="E162" s="36">
        <v>1000000</v>
      </c>
      <c r="F162">
        <v>0</v>
      </c>
      <c r="G162">
        <v>0</v>
      </c>
      <c r="H162">
        <v>0</v>
      </c>
      <c r="I162">
        <v>0</v>
      </c>
      <c r="J162" s="36">
        <v>1000000</v>
      </c>
    </row>
    <row r="163" spans="1:10" x14ac:dyDescent="0.25">
      <c r="A163" t="s">
        <v>436</v>
      </c>
      <c r="B163" t="s">
        <v>942</v>
      </c>
      <c r="C163" t="s">
        <v>1086</v>
      </c>
      <c r="D163" t="s">
        <v>1085</v>
      </c>
      <c r="E163" s="36">
        <v>3455839.26</v>
      </c>
      <c r="F163">
        <v>0</v>
      </c>
      <c r="G163">
        <v>0</v>
      </c>
      <c r="H163">
        <v>0</v>
      </c>
      <c r="I163">
        <v>0</v>
      </c>
      <c r="J163" s="36">
        <v>3455839.26</v>
      </c>
    </row>
    <row r="164" spans="1:10" x14ac:dyDescent="0.25">
      <c r="A164" t="s">
        <v>439</v>
      </c>
      <c r="B164" t="s">
        <v>941</v>
      </c>
      <c r="C164" t="s">
        <v>1086</v>
      </c>
      <c r="D164" t="s">
        <v>1085</v>
      </c>
      <c r="E164" s="36">
        <v>2261356.4300000002</v>
      </c>
      <c r="F164">
        <v>0</v>
      </c>
      <c r="G164">
        <v>0</v>
      </c>
      <c r="H164" s="36">
        <v>37921.89</v>
      </c>
      <c r="I164" s="36">
        <v>37921.89</v>
      </c>
      <c r="J164" s="36">
        <v>2223434.54</v>
      </c>
    </row>
    <row r="165" spans="1:10" x14ac:dyDescent="0.25">
      <c r="A165" t="s">
        <v>442</v>
      </c>
      <c r="B165" t="s">
        <v>941</v>
      </c>
      <c r="C165" t="s">
        <v>1086</v>
      </c>
      <c r="D165" t="s">
        <v>1085</v>
      </c>
      <c r="E165" s="36">
        <v>113032.32000000001</v>
      </c>
      <c r="F165" s="36">
        <v>2490.1</v>
      </c>
      <c r="G165" s="36">
        <v>30312.560000000001</v>
      </c>
      <c r="H165" s="36">
        <v>10358.09</v>
      </c>
      <c r="I165" s="36">
        <v>40670.65</v>
      </c>
      <c r="J165" s="36">
        <v>72361.67</v>
      </c>
    </row>
    <row r="166" spans="1:10" x14ac:dyDescent="0.25">
      <c r="A166" t="s">
        <v>445</v>
      </c>
      <c r="B166" t="s">
        <v>940</v>
      </c>
      <c r="C166" t="s">
        <v>1086</v>
      </c>
      <c r="D166" t="s">
        <v>1085</v>
      </c>
      <c r="E166" s="36">
        <v>138120.57999999999</v>
      </c>
      <c r="F166">
        <v>0</v>
      </c>
      <c r="G166" s="36">
        <v>127343.85</v>
      </c>
      <c r="H166" s="36">
        <v>4277.47</v>
      </c>
      <c r="I166" s="36">
        <v>131621.32</v>
      </c>
      <c r="J166" s="36">
        <v>6499.26</v>
      </c>
    </row>
    <row r="167" spans="1:10" x14ac:dyDescent="0.25">
      <c r="A167" t="s">
        <v>448</v>
      </c>
      <c r="B167" t="s">
        <v>940</v>
      </c>
      <c r="C167" t="s">
        <v>1086</v>
      </c>
      <c r="D167" t="s">
        <v>1085</v>
      </c>
      <c r="E167" s="36">
        <v>136319.42000000001</v>
      </c>
      <c r="F167">
        <v>0</v>
      </c>
      <c r="G167">
        <v>844.55</v>
      </c>
      <c r="H167">
        <v>0</v>
      </c>
      <c r="I167">
        <v>844.55</v>
      </c>
      <c r="J167" s="36">
        <v>135474.87</v>
      </c>
    </row>
    <row r="168" spans="1:10" x14ac:dyDescent="0.25">
      <c r="A168" t="s">
        <v>451</v>
      </c>
      <c r="B168" t="s">
        <v>940</v>
      </c>
      <c r="C168" t="s">
        <v>1086</v>
      </c>
      <c r="D168" t="s">
        <v>1085</v>
      </c>
      <c r="E168" s="36">
        <v>5963.08</v>
      </c>
      <c r="F168">
        <v>0</v>
      </c>
      <c r="G168">
        <v>0</v>
      </c>
      <c r="H168">
        <v>0</v>
      </c>
      <c r="I168">
        <v>0</v>
      </c>
      <c r="J168" s="36">
        <v>5963.08</v>
      </c>
    </row>
    <row r="169" spans="1:10" x14ac:dyDescent="0.25">
      <c r="A169" t="s">
        <v>454</v>
      </c>
      <c r="B169" t="s">
        <v>939</v>
      </c>
      <c r="C169" t="s">
        <v>1086</v>
      </c>
      <c r="D169" t="s">
        <v>1085</v>
      </c>
      <c r="E169" s="36">
        <v>21478524.829999998</v>
      </c>
      <c r="F169" s="36">
        <v>78209.06</v>
      </c>
      <c r="G169" s="36">
        <v>149579.54999999999</v>
      </c>
      <c r="H169" s="36">
        <v>1025823.83</v>
      </c>
      <c r="I169" s="36">
        <v>1175403.3799999999</v>
      </c>
      <c r="J169" s="36">
        <v>20303121.449999999</v>
      </c>
    </row>
    <row r="170" spans="1:10" x14ac:dyDescent="0.25">
      <c r="A170" t="s">
        <v>457</v>
      </c>
      <c r="B170" t="s">
        <v>938</v>
      </c>
      <c r="C170" t="s">
        <v>1086</v>
      </c>
      <c r="D170" t="s">
        <v>1085</v>
      </c>
      <c r="E170" s="36">
        <v>20418.580000000002</v>
      </c>
      <c r="F170">
        <v>0</v>
      </c>
      <c r="G170">
        <v>0</v>
      </c>
      <c r="H170" s="36">
        <v>1001.76</v>
      </c>
      <c r="I170" s="36">
        <v>1001.76</v>
      </c>
      <c r="J170" s="36">
        <v>19416.82</v>
      </c>
    </row>
    <row r="171" spans="1:10" x14ac:dyDescent="0.25">
      <c r="A171" t="s">
        <v>460</v>
      </c>
      <c r="B171" t="s">
        <v>937</v>
      </c>
      <c r="C171" t="s">
        <v>1086</v>
      </c>
      <c r="D171" t="s">
        <v>1085</v>
      </c>
      <c r="E171" s="36">
        <v>1949866.26</v>
      </c>
      <c r="F171" s="36">
        <v>59642.93</v>
      </c>
      <c r="G171" s="36">
        <v>407075.61</v>
      </c>
      <c r="H171" s="36">
        <v>743897.35</v>
      </c>
      <c r="I171" s="36">
        <v>1150972.96</v>
      </c>
      <c r="J171" s="36">
        <v>798893.3</v>
      </c>
    </row>
    <row r="172" spans="1:10" x14ac:dyDescent="0.25">
      <c r="A172" t="s">
        <v>463</v>
      </c>
      <c r="B172" t="s">
        <v>936</v>
      </c>
      <c r="C172" t="s">
        <v>1086</v>
      </c>
      <c r="D172" t="s">
        <v>1085</v>
      </c>
      <c r="E172" s="36">
        <v>1853296.95</v>
      </c>
      <c r="F172">
        <v>0</v>
      </c>
      <c r="G172" s="36">
        <v>71315.33</v>
      </c>
      <c r="H172" s="36">
        <v>30554.26</v>
      </c>
      <c r="I172" s="36">
        <v>101869.59</v>
      </c>
      <c r="J172" s="36">
        <v>1751427.36</v>
      </c>
    </row>
    <row r="173" spans="1:10" x14ac:dyDescent="0.25">
      <c r="A173" t="s">
        <v>466</v>
      </c>
      <c r="B173" t="s">
        <v>935</v>
      </c>
      <c r="C173" t="s">
        <v>1086</v>
      </c>
      <c r="D173" t="s">
        <v>1085</v>
      </c>
      <c r="E173" s="36">
        <v>322780.32</v>
      </c>
      <c r="F173">
        <v>0</v>
      </c>
      <c r="G173">
        <v>0</v>
      </c>
      <c r="H173">
        <v>0</v>
      </c>
      <c r="I173">
        <v>0</v>
      </c>
      <c r="J173" s="36">
        <v>322780.32</v>
      </c>
    </row>
    <row r="174" spans="1:10" x14ac:dyDescent="0.25">
      <c r="A174" t="s">
        <v>469</v>
      </c>
      <c r="B174" t="s">
        <v>934</v>
      </c>
      <c r="C174" t="s">
        <v>1086</v>
      </c>
      <c r="D174" t="s">
        <v>1085</v>
      </c>
      <c r="E174" s="36">
        <v>65549.66</v>
      </c>
      <c r="F174">
        <v>0</v>
      </c>
      <c r="G174">
        <v>0</v>
      </c>
      <c r="H174">
        <v>0</v>
      </c>
      <c r="I174">
        <v>0</v>
      </c>
      <c r="J174" s="36">
        <v>65549.66</v>
      </c>
    </row>
    <row r="175" spans="1:10" x14ac:dyDescent="0.25">
      <c r="A175" t="s">
        <v>472</v>
      </c>
      <c r="B175" t="s">
        <v>934</v>
      </c>
      <c r="C175" t="s">
        <v>1086</v>
      </c>
      <c r="D175" t="s">
        <v>1085</v>
      </c>
      <c r="E175" s="36">
        <v>21353242.030000001</v>
      </c>
      <c r="F175" s="36">
        <v>1311790.73</v>
      </c>
      <c r="G175" s="36">
        <v>11507830.07</v>
      </c>
      <c r="H175" s="36">
        <v>7980150.3200000003</v>
      </c>
      <c r="I175" s="36">
        <v>19487980.390000001</v>
      </c>
      <c r="J175" s="36">
        <v>1865261.64</v>
      </c>
    </row>
    <row r="176" spans="1:10" x14ac:dyDescent="0.25">
      <c r="A176" t="s">
        <v>475</v>
      </c>
      <c r="B176" t="s">
        <v>934</v>
      </c>
      <c r="C176" t="s">
        <v>1086</v>
      </c>
      <c r="D176" t="s">
        <v>1085</v>
      </c>
      <c r="E176" s="36">
        <v>179580.55</v>
      </c>
      <c r="F176">
        <v>0</v>
      </c>
      <c r="G176">
        <v>0</v>
      </c>
      <c r="H176">
        <v>0</v>
      </c>
      <c r="I176">
        <v>0</v>
      </c>
      <c r="J176" s="36">
        <v>179580.55</v>
      </c>
    </row>
    <row r="177" spans="1:10" x14ac:dyDescent="0.25">
      <c r="A177" t="s">
        <v>478</v>
      </c>
      <c r="B177" t="s">
        <v>934</v>
      </c>
      <c r="C177" t="s">
        <v>1086</v>
      </c>
      <c r="D177" t="s">
        <v>1085</v>
      </c>
      <c r="E177" s="36">
        <v>371132.89</v>
      </c>
      <c r="F177" s="36">
        <v>7691.19</v>
      </c>
      <c r="G177" s="36">
        <v>69924.429999999993</v>
      </c>
      <c r="H177" s="36">
        <v>250514.34</v>
      </c>
      <c r="I177" s="36">
        <v>320438.77</v>
      </c>
      <c r="J177" s="36">
        <v>50694.12</v>
      </c>
    </row>
    <row r="178" spans="1:10" x14ac:dyDescent="0.25">
      <c r="A178" t="s">
        <v>481</v>
      </c>
      <c r="B178" t="s">
        <v>934</v>
      </c>
      <c r="C178" t="s">
        <v>1086</v>
      </c>
      <c r="D178" t="s">
        <v>1085</v>
      </c>
      <c r="E178" s="36">
        <v>96353.88</v>
      </c>
      <c r="F178">
        <v>0</v>
      </c>
      <c r="G178" s="36">
        <v>-1823.06</v>
      </c>
      <c r="H178">
        <v>0</v>
      </c>
      <c r="I178" s="36">
        <v>-1823.06</v>
      </c>
      <c r="J178" s="36">
        <v>98176.94</v>
      </c>
    </row>
    <row r="179" spans="1:10" x14ac:dyDescent="0.25">
      <c r="A179" t="s">
        <v>484</v>
      </c>
      <c r="B179" t="s">
        <v>1054</v>
      </c>
      <c r="C179" t="s">
        <v>1086</v>
      </c>
      <c r="D179" t="s">
        <v>1085</v>
      </c>
      <c r="E179" s="36">
        <v>28496006.370000001</v>
      </c>
      <c r="F179" s="36">
        <v>31022.14</v>
      </c>
      <c r="G179" s="36">
        <v>395619.78</v>
      </c>
      <c r="H179" s="36">
        <v>1303866.6599999999</v>
      </c>
      <c r="I179" s="36">
        <v>1699486.44</v>
      </c>
      <c r="J179" s="36">
        <v>26796519.93</v>
      </c>
    </row>
    <row r="180" spans="1:10" x14ac:dyDescent="0.25">
      <c r="A180" t="s">
        <v>487</v>
      </c>
      <c r="B180" t="s">
        <v>1053</v>
      </c>
      <c r="C180" t="s">
        <v>1086</v>
      </c>
      <c r="D180" t="s">
        <v>1085</v>
      </c>
      <c r="E180" s="36">
        <v>863436.89</v>
      </c>
      <c r="F180">
        <v>0</v>
      </c>
      <c r="G180">
        <v>0</v>
      </c>
      <c r="H180" s="36">
        <v>42607.7</v>
      </c>
      <c r="I180" s="36">
        <v>42607.7</v>
      </c>
      <c r="J180" s="36">
        <v>820829.19</v>
      </c>
    </row>
    <row r="181" spans="1:10" x14ac:dyDescent="0.25">
      <c r="A181" t="s">
        <v>490</v>
      </c>
      <c r="B181" t="s">
        <v>933</v>
      </c>
      <c r="C181" t="s">
        <v>1086</v>
      </c>
      <c r="D181" t="s">
        <v>1085</v>
      </c>
      <c r="E181" s="36">
        <v>2118401.52</v>
      </c>
      <c r="F181">
        <v>0</v>
      </c>
      <c r="G181">
        <v>0</v>
      </c>
      <c r="H181">
        <v>0</v>
      </c>
      <c r="I181">
        <v>0</v>
      </c>
      <c r="J181" s="36">
        <v>2118401.52</v>
      </c>
    </row>
    <row r="182" spans="1:10" x14ac:dyDescent="0.25">
      <c r="A182" t="s">
        <v>493</v>
      </c>
      <c r="B182" t="s">
        <v>933</v>
      </c>
      <c r="C182" t="s">
        <v>1086</v>
      </c>
      <c r="D182" t="s">
        <v>1085</v>
      </c>
      <c r="E182" s="36">
        <v>20187782.899999999</v>
      </c>
      <c r="F182" s="36">
        <v>13760.92</v>
      </c>
      <c r="G182" s="36">
        <v>104992.56</v>
      </c>
      <c r="H182" s="36">
        <v>658008.93999999994</v>
      </c>
      <c r="I182" s="36">
        <v>763001.5</v>
      </c>
      <c r="J182" s="36">
        <v>19424781.399999999</v>
      </c>
    </row>
    <row r="183" spans="1:10" x14ac:dyDescent="0.25">
      <c r="A183" t="s">
        <v>496</v>
      </c>
      <c r="B183" t="s">
        <v>933</v>
      </c>
      <c r="C183" t="s">
        <v>1086</v>
      </c>
      <c r="D183" t="s">
        <v>1085</v>
      </c>
      <c r="E183" s="36">
        <v>863183.26</v>
      </c>
      <c r="F183">
        <v>0</v>
      </c>
      <c r="G183" s="36">
        <v>567877.43999999994</v>
      </c>
      <c r="H183" s="36">
        <v>8148.9</v>
      </c>
      <c r="I183" s="36">
        <v>576026.34</v>
      </c>
      <c r="J183" s="36">
        <v>287156.92</v>
      </c>
    </row>
    <row r="184" spans="1:10" x14ac:dyDescent="0.25">
      <c r="A184" t="s">
        <v>499</v>
      </c>
      <c r="B184" t="s">
        <v>933</v>
      </c>
      <c r="C184" t="s">
        <v>1086</v>
      </c>
      <c r="D184" t="s">
        <v>1085</v>
      </c>
      <c r="E184" s="36">
        <v>170791.88</v>
      </c>
      <c r="F184">
        <v>0</v>
      </c>
      <c r="G184" s="36">
        <v>65918.78</v>
      </c>
      <c r="H184">
        <v>0</v>
      </c>
      <c r="I184" s="36">
        <v>65918.78</v>
      </c>
      <c r="J184" s="36">
        <v>104873.1</v>
      </c>
    </row>
    <row r="185" spans="1:10" x14ac:dyDescent="0.25">
      <c r="A185" t="s">
        <v>503</v>
      </c>
      <c r="B185" t="s">
        <v>933</v>
      </c>
      <c r="C185" t="s">
        <v>1086</v>
      </c>
      <c r="D185" t="s">
        <v>1085</v>
      </c>
      <c r="E185" s="36">
        <v>336085.01</v>
      </c>
      <c r="F185">
        <v>0</v>
      </c>
      <c r="G185">
        <v>715.05</v>
      </c>
      <c r="H185" s="36">
        <v>15695.57</v>
      </c>
      <c r="I185" s="36">
        <v>16410.62</v>
      </c>
      <c r="J185" s="36">
        <v>319674.39</v>
      </c>
    </row>
    <row r="186" spans="1:10" x14ac:dyDescent="0.25">
      <c r="A186" t="s">
        <v>506</v>
      </c>
      <c r="B186" t="s">
        <v>933</v>
      </c>
      <c r="C186" t="s">
        <v>1086</v>
      </c>
      <c r="D186" t="s">
        <v>1085</v>
      </c>
      <c r="E186" s="36">
        <v>340207.08</v>
      </c>
      <c r="F186">
        <v>0</v>
      </c>
      <c r="G186">
        <v>715.05</v>
      </c>
      <c r="H186" s="36">
        <v>14062.01</v>
      </c>
      <c r="I186" s="36">
        <v>14777.06</v>
      </c>
      <c r="J186" s="36">
        <v>325430.02</v>
      </c>
    </row>
    <row r="187" spans="1:10" x14ac:dyDescent="0.25">
      <c r="A187" t="s">
        <v>509</v>
      </c>
      <c r="B187" t="s">
        <v>1067</v>
      </c>
      <c r="C187" t="s">
        <v>1086</v>
      </c>
      <c r="D187" t="s">
        <v>1085</v>
      </c>
      <c r="E187" s="36">
        <v>752709.74</v>
      </c>
      <c r="F187" s="36">
        <v>106435.32</v>
      </c>
      <c r="G187" s="36">
        <v>353466.75</v>
      </c>
      <c r="H187">
        <v>0</v>
      </c>
      <c r="I187" s="36">
        <v>353466.75</v>
      </c>
      <c r="J187" s="36">
        <v>399242.99</v>
      </c>
    </row>
    <row r="188" spans="1:10" x14ac:dyDescent="0.25">
      <c r="A188" t="s">
        <v>512</v>
      </c>
      <c r="B188" t="s">
        <v>932</v>
      </c>
      <c r="C188" t="s">
        <v>1086</v>
      </c>
      <c r="D188" t="s">
        <v>1085</v>
      </c>
      <c r="E188" s="36">
        <v>275180</v>
      </c>
      <c r="F188" s="36">
        <v>4277.2299999999996</v>
      </c>
      <c r="G188" s="36">
        <v>41616.36</v>
      </c>
      <c r="H188" s="36">
        <v>222491.41</v>
      </c>
      <c r="I188" s="36">
        <v>264107.77</v>
      </c>
      <c r="J188" s="36">
        <v>11072.23</v>
      </c>
    </row>
    <row r="189" spans="1:10" x14ac:dyDescent="0.25">
      <c r="A189" t="s">
        <v>519</v>
      </c>
      <c r="B189" t="s">
        <v>932</v>
      </c>
      <c r="C189" t="s">
        <v>1086</v>
      </c>
      <c r="D189" t="s">
        <v>1085</v>
      </c>
      <c r="E189" s="36">
        <v>485196.12</v>
      </c>
      <c r="F189" s="36">
        <v>7925.57</v>
      </c>
      <c r="G189" s="36">
        <v>42640.59</v>
      </c>
      <c r="H189" s="36">
        <v>296711.77</v>
      </c>
      <c r="I189" s="36">
        <v>339352.36</v>
      </c>
      <c r="J189" s="36">
        <v>145843.76</v>
      </c>
    </row>
    <row r="190" spans="1:10" x14ac:dyDescent="0.25">
      <c r="A190" t="s">
        <v>525</v>
      </c>
      <c r="B190" t="s">
        <v>931</v>
      </c>
      <c r="C190" t="s">
        <v>1086</v>
      </c>
      <c r="D190" t="s">
        <v>1085</v>
      </c>
      <c r="E190" s="36">
        <v>293535.49</v>
      </c>
      <c r="F190">
        <v>0</v>
      </c>
      <c r="G190" s="36">
        <v>4210.62</v>
      </c>
      <c r="H190" s="36">
        <v>58626.67</v>
      </c>
      <c r="I190" s="36">
        <v>62837.29</v>
      </c>
      <c r="J190" s="36">
        <v>230698.2</v>
      </c>
    </row>
    <row r="191" spans="1:10" x14ac:dyDescent="0.25">
      <c r="A191" t="s">
        <v>528</v>
      </c>
      <c r="B191" t="s">
        <v>931</v>
      </c>
      <c r="C191" t="s">
        <v>1086</v>
      </c>
      <c r="D191" t="s">
        <v>1085</v>
      </c>
      <c r="E191" s="36">
        <v>86348.56</v>
      </c>
      <c r="F191">
        <v>0</v>
      </c>
      <c r="G191">
        <v>0</v>
      </c>
      <c r="H191">
        <v>834.26</v>
      </c>
      <c r="I191">
        <v>834.26</v>
      </c>
      <c r="J191" s="36">
        <v>85514.3</v>
      </c>
    </row>
    <row r="192" spans="1:10" x14ac:dyDescent="0.25">
      <c r="A192" t="s">
        <v>531</v>
      </c>
      <c r="B192" t="s">
        <v>931</v>
      </c>
      <c r="C192" t="s">
        <v>1086</v>
      </c>
      <c r="D192" t="s">
        <v>1085</v>
      </c>
      <c r="E192" s="36">
        <v>1771965.27</v>
      </c>
      <c r="F192" s="36">
        <v>467207.15</v>
      </c>
      <c r="G192" s="36">
        <v>1318147.78</v>
      </c>
      <c r="H192" s="36">
        <v>357613.17</v>
      </c>
      <c r="I192" s="36">
        <v>1675760.95</v>
      </c>
      <c r="J192" s="36">
        <v>96204.32</v>
      </c>
    </row>
    <row r="193" spans="1:10" x14ac:dyDescent="0.25">
      <c r="A193" t="s">
        <v>534</v>
      </c>
      <c r="B193" t="s">
        <v>931</v>
      </c>
      <c r="C193" t="s">
        <v>1086</v>
      </c>
      <c r="D193" t="s">
        <v>1085</v>
      </c>
      <c r="E193" s="36">
        <v>2120253.4900000002</v>
      </c>
      <c r="F193" s="36">
        <v>484181.93</v>
      </c>
      <c r="G193" s="36">
        <v>824608.92</v>
      </c>
      <c r="H193" s="36">
        <v>405429.31</v>
      </c>
      <c r="I193" s="36">
        <v>1230038.23</v>
      </c>
      <c r="J193" s="36">
        <v>890215.26</v>
      </c>
    </row>
    <row r="194" spans="1:10" x14ac:dyDescent="0.25">
      <c r="A194" t="s">
        <v>537</v>
      </c>
      <c r="B194" t="s">
        <v>931</v>
      </c>
      <c r="C194" t="s">
        <v>1086</v>
      </c>
      <c r="D194" t="s">
        <v>1085</v>
      </c>
      <c r="E194" s="36">
        <v>13503.05</v>
      </c>
      <c r="F194">
        <v>0</v>
      </c>
      <c r="G194">
        <v>0</v>
      </c>
      <c r="H194">
        <v>0</v>
      </c>
      <c r="I194">
        <v>0</v>
      </c>
      <c r="J194" s="36">
        <v>13503.05</v>
      </c>
    </row>
    <row r="195" spans="1:10" x14ac:dyDescent="0.25">
      <c r="A195" t="s">
        <v>540</v>
      </c>
      <c r="B195" t="s">
        <v>931</v>
      </c>
      <c r="C195" t="s">
        <v>1086</v>
      </c>
      <c r="D195" t="s">
        <v>1085</v>
      </c>
      <c r="E195" s="36">
        <v>576261.93999999994</v>
      </c>
      <c r="F195">
        <v>0</v>
      </c>
      <c r="G195" s="36">
        <v>85172.88</v>
      </c>
      <c r="H195" s="36">
        <v>338910.52</v>
      </c>
      <c r="I195" s="36">
        <v>424083.4</v>
      </c>
      <c r="J195" s="36">
        <v>152178.54</v>
      </c>
    </row>
    <row r="196" spans="1:10" x14ac:dyDescent="0.25">
      <c r="A196" t="s">
        <v>543</v>
      </c>
      <c r="B196" t="s">
        <v>931</v>
      </c>
      <c r="C196" t="s">
        <v>1086</v>
      </c>
      <c r="D196" t="s">
        <v>1085</v>
      </c>
      <c r="E196" s="36">
        <v>285000</v>
      </c>
      <c r="F196" s="36">
        <v>2621.89</v>
      </c>
      <c r="G196" s="36">
        <v>4889.47</v>
      </c>
      <c r="H196" s="36">
        <v>232571.74</v>
      </c>
      <c r="I196" s="36">
        <v>237461.21</v>
      </c>
      <c r="J196" s="36">
        <v>47538.79</v>
      </c>
    </row>
    <row r="197" spans="1:10" x14ac:dyDescent="0.25">
      <c r="A197" t="s">
        <v>546</v>
      </c>
      <c r="B197" t="s">
        <v>931</v>
      </c>
      <c r="C197" t="s">
        <v>1086</v>
      </c>
      <c r="D197" t="s">
        <v>1085</v>
      </c>
      <c r="E197">
        <v>-530.65</v>
      </c>
      <c r="F197">
        <v>0</v>
      </c>
      <c r="G197">
        <v>-530.65</v>
      </c>
      <c r="H197">
        <v>0</v>
      </c>
      <c r="I197">
        <v>-530.65</v>
      </c>
      <c r="J197">
        <v>0</v>
      </c>
    </row>
    <row r="198" spans="1:10" x14ac:dyDescent="0.25">
      <c r="A198" t="s">
        <v>549</v>
      </c>
      <c r="B198" t="s">
        <v>930</v>
      </c>
      <c r="C198" t="s">
        <v>1086</v>
      </c>
      <c r="D198" t="s">
        <v>1085</v>
      </c>
      <c r="E198" s="36">
        <v>304953.19</v>
      </c>
      <c r="F198" s="36">
        <v>1166.25</v>
      </c>
      <c r="G198" s="36">
        <v>87216.95</v>
      </c>
      <c r="H198" s="36">
        <v>133423.79999999999</v>
      </c>
      <c r="I198" s="36">
        <v>220640.75</v>
      </c>
      <c r="J198" s="36">
        <v>84312.44</v>
      </c>
    </row>
    <row r="199" spans="1:10" x14ac:dyDescent="0.25">
      <c r="A199" t="s">
        <v>552</v>
      </c>
      <c r="B199" t="s">
        <v>930</v>
      </c>
      <c r="C199" t="s">
        <v>1086</v>
      </c>
      <c r="D199" t="s">
        <v>1085</v>
      </c>
      <c r="E199" s="36">
        <v>302673.08</v>
      </c>
      <c r="F199">
        <v>715.05</v>
      </c>
      <c r="G199" s="36">
        <v>87480.81</v>
      </c>
      <c r="H199" s="36">
        <v>199684.29</v>
      </c>
      <c r="I199" s="36">
        <v>287165.09999999998</v>
      </c>
      <c r="J199" s="36">
        <v>15507.98</v>
      </c>
    </row>
    <row r="200" spans="1:10" x14ac:dyDescent="0.25">
      <c r="A200" t="s">
        <v>555</v>
      </c>
      <c r="B200" t="s">
        <v>930</v>
      </c>
      <c r="C200" t="s">
        <v>1086</v>
      </c>
      <c r="D200" t="s">
        <v>1085</v>
      </c>
      <c r="E200" s="36">
        <v>309562.88</v>
      </c>
      <c r="F200">
        <v>715.06</v>
      </c>
      <c r="G200" s="36">
        <v>87004.11</v>
      </c>
      <c r="H200" s="36">
        <v>217344.5</v>
      </c>
      <c r="I200" s="36">
        <v>304348.61</v>
      </c>
      <c r="J200" s="36">
        <v>5214.2700000000004</v>
      </c>
    </row>
    <row r="201" spans="1:10" x14ac:dyDescent="0.25">
      <c r="A201" t="s">
        <v>558</v>
      </c>
      <c r="B201" t="s">
        <v>930</v>
      </c>
      <c r="C201" t="s">
        <v>1086</v>
      </c>
      <c r="D201" t="s">
        <v>1085</v>
      </c>
      <c r="E201" s="36">
        <v>59437.59</v>
      </c>
      <c r="F201">
        <v>715.05</v>
      </c>
      <c r="G201" s="36">
        <v>8580.7099999999991</v>
      </c>
      <c r="H201" s="36">
        <v>11473.29</v>
      </c>
      <c r="I201" s="36">
        <v>20054</v>
      </c>
      <c r="J201" s="36">
        <v>39383.589999999997</v>
      </c>
    </row>
    <row r="202" spans="1:10" x14ac:dyDescent="0.25">
      <c r="A202" t="s">
        <v>561</v>
      </c>
      <c r="B202" t="s">
        <v>930</v>
      </c>
      <c r="C202" t="s">
        <v>1086</v>
      </c>
      <c r="D202" t="s">
        <v>1085</v>
      </c>
      <c r="E202" s="36">
        <v>304458.46000000002</v>
      </c>
      <c r="F202">
        <v>715.06</v>
      </c>
      <c r="G202" s="36">
        <v>87242.46</v>
      </c>
      <c r="H202" s="36">
        <v>183980.19</v>
      </c>
      <c r="I202" s="36">
        <v>271222.65000000002</v>
      </c>
      <c r="J202" s="36">
        <v>33235.81</v>
      </c>
    </row>
    <row r="203" spans="1:10" x14ac:dyDescent="0.25">
      <c r="A203" t="s">
        <v>564</v>
      </c>
      <c r="B203" t="s">
        <v>930</v>
      </c>
      <c r="C203" t="s">
        <v>1086</v>
      </c>
      <c r="D203" t="s">
        <v>1085</v>
      </c>
      <c r="E203" s="36">
        <v>530878.61</v>
      </c>
      <c r="F203">
        <v>0</v>
      </c>
      <c r="G203" s="36">
        <v>294684.65999999997</v>
      </c>
      <c r="H203" s="36">
        <v>60598.04</v>
      </c>
      <c r="I203" s="36">
        <v>355282.7</v>
      </c>
      <c r="J203" s="36">
        <v>175595.91</v>
      </c>
    </row>
    <row r="204" spans="1:10" x14ac:dyDescent="0.25">
      <c r="A204" t="s">
        <v>567</v>
      </c>
      <c r="B204" t="s">
        <v>929</v>
      </c>
      <c r="C204" t="s">
        <v>1086</v>
      </c>
      <c r="D204" t="s">
        <v>1085</v>
      </c>
      <c r="E204" s="36">
        <v>22582.799999999999</v>
      </c>
      <c r="F204">
        <v>0</v>
      </c>
      <c r="G204">
        <v>331.1</v>
      </c>
      <c r="H204">
        <v>0</v>
      </c>
      <c r="I204">
        <v>331.1</v>
      </c>
      <c r="J204" s="36">
        <v>22251.7</v>
      </c>
    </row>
    <row r="205" spans="1:10" x14ac:dyDescent="0.25">
      <c r="A205" t="s">
        <v>570</v>
      </c>
      <c r="B205" t="s">
        <v>929</v>
      </c>
      <c r="C205" t="s">
        <v>1086</v>
      </c>
      <c r="D205" t="s">
        <v>1085</v>
      </c>
      <c r="E205" s="36">
        <v>11102.83</v>
      </c>
      <c r="F205">
        <v>0</v>
      </c>
      <c r="G205">
        <v>464.5</v>
      </c>
      <c r="H205" s="36">
        <v>4817.72</v>
      </c>
      <c r="I205" s="36">
        <v>5282.22</v>
      </c>
      <c r="J205" s="36">
        <v>5820.61</v>
      </c>
    </row>
    <row r="206" spans="1:10" x14ac:dyDescent="0.25">
      <c r="A206" t="s">
        <v>573</v>
      </c>
      <c r="B206" t="s">
        <v>929</v>
      </c>
      <c r="C206" t="s">
        <v>1086</v>
      </c>
      <c r="D206" t="s">
        <v>1085</v>
      </c>
      <c r="E206" s="36">
        <v>64685.599999999999</v>
      </c>
      <c r="F206">
        <v>0</v>
      </c>
      <c r="G206" s="36">
        <v>55655.22</v>
      </c>
      <c r="H206">
        <v>0</v>
      </c>
      <c r="I206" s="36">
        <v>55655.22</v>
      </c>
      <c r="J206" s="36">
        <v>9030.3799999999992</v>
      </c>
    </row>
    <row r="207" spans="1:10" x14ac:dyDescent="0.25">
      <c r="A207" t="s">
        <v>576</v>
      </c>
      <c r="B207" t="s">
        <v>928</v>
      </c>
      <c r="C207" t="s">
        <v>1086</v>
      </c>
      <c r="D207" t="s">
        <v>1085</v>
      </c>
      <c r="E207">
        <v>282.73</v>
      </c>
      <c r="F207">
        <v>0</v>
      </c>
      <c r="G207">
        <v>0</v>
      </c>
      <c r="H207">
        <v>0</v>
      </c>
      <c r="I207">
        <v>0</v>
      </c>
      <c r="J207">
        <v>282.73</v>
      </c>
    </row>
    <row r="210" spans="1:10" x14ac:dyDescent="0.25">
      <c r="A210" t="s">
        <v>865</v>
      </c>
      <c r="B210" t="s">
        <v>864</v>
      </c>
      <c r="C210" t="s">
        <v>863</v>
      </c>
      <c r="D210" t="s">
        <v>861</v>
      </c>
      <c r="E210" t="s">
        <v>862</v>
      </c>
      <c r="F210" t="s">
        <v>862</v>
      </c>
      <c r="G210" t="s">
        <v>862</v>
      </c>
      <c r="H210" t="s">
        <v>862</v>
      </c>
      <c r="I210" t="s">
        <v>862</v>
      </c>
      <c r="J210" t="s">
        <v>861</v>
      </c>
    </row>
    <row r="211" spans="1:10" x14ac:dyDescent="0.25">
      <c r="A211" t="s">
        <v>579</v>
      </c>
      <c r="B211" t="s">
        <v>927</v>
      </c>
      <c r="C211" t="s">
        <v>1086</v>
      </c>
      <c r="D211" t="s">
        <v>1087</v>
      </c>
      <c r="E211" s="36">
        <v>4403750.3099999996</v>
      </c>
      <c r="F211" s="36">
        <v>1616.04</v>
      </c>
      <c r="G211" s="36">
        <v>54821.79</v>
      </c>
      <c r="H211" s="36">
        <v>60217.87</v>
      </c>
      <c r="I211" s="36">
        <v>115039.66</v>
      </c>
      <c r="J211" s="36">
        <v>4288710.6500000004</v>
      </c>
    </row>
    <row r="212" spans="1:10" x14ac:dyDescent="0.25">
      <c r="A212" t="s">
        <v>582</v>
      </c>
      <c r="B212" t="s">
        <v>926</v>
      </c>
      <c r="C212" t="s">
        <v>1086</v>
      </c>
      <c r="D212" t="s">
        <v>1085</v>
      </c>
      <c r="E212" s="36">
        <v>765194.77</v>
      </c>
      <c r="F212">
        <v>0</v>
      </c>
      <c r="G212" s="36">
        <v>15711.2</v>
      </c>
      <c r="H212" s="36">
        <v>139269.1</v>
      </c>
      <c r="I212" s="36">
        <v>154980.29999999999</v>
      </c>
      <c r="J212" s="36">
        <v>610214.47</v>
      </c>
    </row>
    <row r="213" spans="1:10" x14ac:dyDescent="0.25">
      <c r="A213" t="s">
        <v>585</v>
      </c>
      <c r="B213" t="s">
        <v>925</v>
      </c>
      <c r="C213" t="s">
        <v>1086</v>
      </c>
      <c r="D213" t="s">
        <v>1085</v>
      </c>
      <c r="E213" s="36">
        <v>2000000</v>
      </c>
      <c r="F213">
        <v>0</v>
      </c>
      <c r="G213">
        <v>0</v>
      </c>
      <c r="H213">
        <v>0</v>
      </c>
      <c r="I213">
        <v>0</v>
      </c>
      <c r="J213" s="36">
        <v>2000000</v>
      </c>
    </row>
    <row r="214" spans="1:10" x14ac:dyDescent="0.25">
      <c r="A214" t="s">
        <v>588</v>
      </c>
      <c r="B214" t="s">
        <v>924</v>
      </c>
      <c r="C214" t="s">
        <v>1086</v>
      </c>
      <c r="D214" t="s">
        <v>1085</v>
      </c>
      <c r="E214" s="36">
        <v>2232683.4300000002</v>
      </c>
      <c r="F214">
        <v>0</v>
      </c>
      <c r="G214" s="36">
        <v>12459.94</v>
      </c>
      <c r="H214" s="36">
        <v>305852.87</v>
      </c>
      <c r="I214" s="36">
        <v>318312.81</v>
      </c>
      <c r="J214" s="36">
        <v>1914370.62</v>
      </c>
    </row>
    <row r="215" spans="1:10" x14ac:dyDescent="0.25">
      <c r="A215" t="s">
        <v>591</v>
      </c>
      <c r="B215" t="s">
        <v>923</v>
      </c>
      <c r="C215" t="s">
        <v>1086</v>
      </c>
      <c r="D215" t="s">
        <v>1085</v>
      </c>
      <c r="E215" s="36">
        <v>9606116.8399999999</v>
      </c>
      <c r="F215" s="36">
        <v>212201.33</v>
      </c>
      <c r="G215" s="36">
        <v>1806906.15</v>
      </c>
      <c r="H215" s="36">
        <v>4217563.84</v>
      </c>
      <c r="I215" s="36">
        <v>6024469.9900000002</v>
      </c>
      <c r="J215" s="36">
        <v>3581646.85</v>
      </c>
    </row>
    <row r="216" spans="1:10" x14ac:dyDescent="0.25">
      <c r="A216" t="s">
        <v>594</v>
      </c>
      <c r="B216" t="s">
        <v>922</v>
      </c>
      <c r="C216" t="s">
        <v>1086</v>
      </c>
      <c r="D216" t="s">
        <v>1085</v>
      </c>
      <c r="E216" s="36">
        <v>1233245.6599999999</v>
      </c>
      <c r="F216" s="36">
        <v>78296.31</v>
      </c>
      <c r="G216" s="36">
        <v>291401.68</v>
      </c>
      <c r="H216" s="36">
        <v>474628.61</v>
      </c>
      <c r="I216" s="36">
        <v>766030.29</v>
      </c>
      <c r="J216" s="36">
        <v>467215.37</v>
      </c>
    </row>
    <row r="217" spans="1:10" x14ac:dyDescent="0.25">
      <c r="A217" t="s">
        <v>606</v>
      </c>
      <c r="B217" t="s">
        <v>920</v>
      </c>
      <c r="C217" t="s">
        <v>1086</v>
      </c>
      <c r="D217" t="s">
        <v>1085</v>
      </c>
      <c r="E217" s="36">
        <v>53554.66</v>
      </c>
      <c r="F217">
        <v>0</v>
      </c>
      <c r="G217" s="36">
        <v>-42262.68</v>
      </c>
      <c r="H217">
        <v>0</v>
      </c>
      <c r="I217" s="36">
        <v>-42262.68</v>
      </c>
      <c r="J217" s="36">
        <v>95817.34</v>
      </c>
    </row>
    <row r="218" spans="1:10" x14ac:dyDescent="0.25">
      <c r="A218" t="s">
        <v>609</v>
      </c>
      <c r="B218" t="s">
        <v>920</v>
      </c>
      <c r="C218" t="s">
        <v>1086</v>
      </c>
      <c r="D218" t="s">
        <v>1085</v>
      </c>
      <c r="E218" s="36">
        <v>1011217.76</v>
      </c>
      <c r="F218" s="36">
        <v>38541.339999999997</v>
      </c>
      <c r="G218" s="36">
        <v>713144.74</v>
      </c>
      <c r="H218" s="36">
        <v>100285.6</v>
      </c>
      <c r="I218" s="36">
        <v>813430.34</v>
      </c>
      <c r="J218" s="36">
        <v>197787.42</v>
      </c>
    </row>
    <row r="219" spans="1:10" x14ac:dyDescent="0.25">
      <c r="A219" t="s">
        <v>612</v>
      </c>
      <c r="B219" t="s">
        <v>920</v>
      </c>
      <c r="C219" t="s">
        <v>1086</v>
      </c>
      <c r="D219" t="s">
        <v>1085</v>
      </c>
      <c r="E219" s="36">
        <v>239088.7</v>
      </c>
      <c r="F219" s="36">
        <v>13749.27</v>
      </c>
      <c r="G219" s="36">
        <v>34254.589999999997</v>
      </c>
      <c r="H219" s="36">
        <v>161295.85999999999</v>
      </c>
      <c r="I219" s="36">
        <v>195550.45</v>
      </c>
      <c r="J219" s="36">
        <v>43538.25</v>
      </c>
    </row>
    <row r="220" spans="1:10" x14ac:dyDescent="0.25">
      <c r="A220" t="s">
        <v>618</v>
      </c>
      <c r="B220" t="s">
        <v>918</v>
      </c>
      <c r="C220" t="s">
        <v>1086</v>
      </c>
      <c r="D220" t="s">
        <v>1085</v>
      </c>
      <c r="E220" s="36">
        <v>320627.71999999997</v>
      </c>
      <c r="F220">
        <v>0</v>
      </c>
      <c r="G220" s="36">
        <v>218663.86</v>
      </c>
      <c r="H220" s="36">
        <v>3000</v>
      </c>
      <c r="I220" s="36">
        <v>221663.86</v>
      </c>
      <c r="J220" s="36">
        <v>98963.86</v>
      </c>
    </row>
    <row r="221" spans="1:10" x14ac:dyDescent="0.25">
      <c r="A221" t="s">
        <v>615</v>
      </c>
      <c r="B221" t="s">
        <v>918</v>
      </c>
      <c r="C221" t="s">
        <v>1086</v>
      </c>
      <c r="D221" t="s">
        <v>1085</v>
      </c>
      <c r="E221" s="36">
        <v>906254.96</v>
      </c>
      <c r="F221">
        <v>0</v>
      </c>
      <c r="G221" s="36">
        <v>119244.93</v>
      </c>
      <c r="H221" s="36">
        <v>90895.78</v>
      </c>
      <c r="I221" s="36">
        <v>210140.71</v>
      </c>
      <c r="J221" s="36">
        <v>696114.25</v>
      </c>
    </row>
    <row r="222" spans="1:10" x14ac:dyDescent="0.25">
      <c r="A222" t="s">
        <v>621</v>
      </c>
      <c r="B222" t="s">
        <v>919</v>
      </c>
      <c r="C222" t="s">
        <v>1086</v>
      </c>
      <c r="D222" t="s">
        <v>1085</v>
      </c>
      <c r="E222" s="36">
        <v>1000500</v>
      </c>
      <c r="F222">
        <v>0</v>
      </c>
      <c r="G222">
        <v>0</v>
      </c>
      <c r="H222">
        <v>0</v>
      </c>
      <c r="I222">
        <v>0</v>
      </c>
      <c r="J222" s="36">
        <v>1000500</v>
      </c>
    </row>
    <row r="223" spans="1:10" x14ac:dyDescent="0.25">
      <c r="A223" t="s">
        <v>597</v>
      </c>
      <c r="B223" t="s">
        <v>918</v>
      </c>
      <c r="C223" t="s">
        <v>1086</v>
      </c>
      <c r="D223" t="s">
        <v>1085</v>
      </c>
      <c r="E223" s="36">
        <v>397291.6</v>
      </c>
      <c r="F223">
        <v>715.06</v>
      </c>
      <c r="G223" s="36">
        <v>86527.41</v>
      </c>
      <c r="H223" s="36">
        <v>299558.93</v>
      </c>
      <c r="I223" s="36">
        <v>386086.34</v>
      </c>
      <c r="J223" s="36">
        <v>11205.26</v>
      </c>
    </row>
    <row r="224" spans="1:10" x14ac:dyDescent="0.25">
      <c r="A224" t="s">
        <v>600</v>
      </c>
      <c r="B224" t="s">
        <v>918</v>
      </c>
      <c r="C224" t="s">
        <v>1086</v>
      </c>
      <c r="D224" t="s">
        <v>1085</v>
      </c>
      <c r="E224" s="36">
        <v>4186265.89</v>
      </c>
      <c r="F224" s="36">
        <v>5257.61</v>
      </c>
      <c r="G224" s="36">
        <v>59744.42</v>
      </c>
      <c r="H224" s="36">
        <v>3560154.62</v>
      </c>
      <c r="I224" s="36">
        <v>3619899.04</v>
      </c>
      <c r="J224" s="36">
        <v>566366.85</v>
      </c>
    </row>
    <row r="225" spans="1:10" x14ac:dyDescent="0.25">
      <c r="A225" t="s">
        <v>603</v>
      </c>
      <c r="B225" t="s">
        <v>918</v>
      </c>
      <c r="C225" t="s">
        <v>1086</v>
      </c>
      <c r="D225" t="s">
        <v>1085</v>
      </c>
      <c r="E225" s="36">
        <v>1001.56</v>
      </c>
      <c r="F225">
        <v>0</v>
      </c>
      <c r="G225">
        <v>0</v>
      </c>
      <c r="H225">
        <v>0</v>
      </c>
      <c r="I225">
        <v>0</v>
      </c>
      <c r="J225" s="36">
        <v>1001.56</v>
      </c>
    </row>
    <row r="226" spans="1:10" x14ac:dyDescent="0.25">
      <c r="A226" t="s">
        <v>624</v>
      </c>
      <c r="B226" t="s">
        <v>918</v>
      </c>
      <c r="C226" t="s">
        <v>1086</v>
      </c>
      <c r="D226" t="s">
        <v>1085</v>
      </c>
      <c r="E226" s="36">
        <v>196987.64</v>
      </c>
      <c r="F226">
        <v>715.05</v>
      </c>
      <c r="G226" s="36">
        <v>88085.94</v>
      </c>
      <c r="H226" s="36">
        <v>14098.02</v>
      </c>
      <c r="I226" s="36">
        <v>102183.96</v>
      </c>
      <c r="J226" s="36">
        <v>94803.68</v>
      </c>
    </row>
    <row r="227" spans="1:10" x14ac:dyDescent="0.25">
      <c r="A227" t="s">
        <v>627</v>
      </c>
      <c r="B227" t="s">
        <v>912</v>
      </c>
      <c r="C227" t="s">
        <v>1086</v>
      </c>
      <c r="D227" t="s">
        <v>1085</v>
      </c>
      <c r="E227" s="36">
        <v>196736.61</v>
      </c>
      <c r="F227">
        <v>0</v>
      </c>
      <c r="G227" s="36">
        <v>87717.32</v>
      </c>
      <c r="H227" s="36">
        <v>20534.849999999999</v>
      </c>
      <c r="I227" s="36">
        <v>108252.17</v>
      </c>
      <c r="J227" s="36">
        <v>88484.44</v>
      </c>
    </row>
    <row r="228" spans="1:10" x14ac:dyDescent="0.25">
      <c r="A228" t="s">
        <v>632</v>
      </c>
      <c r="B228" t="s">
        <v>917</v>
      </c>
      <c r="C228" t="s">
        <v>1086</v>
      </c>
      <c r="D228" t="s">
        <v>1085</v>
      </c>
      <c r="E228" s="36">
        <v>768367.32</v>
      </c>
      <c r="F228" s="36">
        <v>3389.67</v>
      </c>
      <c r="G228" s="36">
        <v>41289.46</v>
      </c>
      <c r="H228" s="36">
        <v>93674.42</v>
      </c>
      <c r="I228" s="36">
        <v>134963.88</v>
      </c>
      <c r="J228" s="36">
        <v>633403.43999999994</v>
      </c>
    </row>
    <row r="229" spans="1:10" x14ac:dyDescent="0.25">
      <c r="A229" t="s">
        <v>636</v>
      </c>
      <c r="B229" t="s">
        <v>916</v>
      </c>
      <c r="C229" t="s">
        <v>1086</v>
      </c>
      <c r="D229" t="s">
        <v>1085</v>
      </c>
      <c r="E229" s="36">
        <v>1000000</v>
      </c>
      <c r="F229">
        <v>0</v>
      </c>
      <c r="G229">
        <v>0</v>
      </c>
      <c r="H229">
        <v>0</v>
      </c>
      <c r="I229">
        <v>0</v>
      </c>
      <c r="J229" s="36">
        <v>1000000</v>
      </c>
    </row>
    <row r="230" spans="1:10" x14ac:dyDescent="0.25">
      <c r="A230" t="s">
        <v>638</v>
      </c>
      <c r="B230" t="s">
        <v>915</v>
      </c>
      <c r="C230" t="s">
        <v>1086</v>
      </c>
      <c r="D230" t="s">
        <v>1085</v>
      </c>
      <c r="E230" s="36">
        <v>159936.22</v>
      </c>
      <c r="F230">
        <v>0</v>
      </c>
      <c r="G230">
        <v>0</v>
      </c>
      <c r="H230" s="36">
        <v>75896.38</v>
      </c>
      <c r="I230" s="36">
        <v>75896.38</v>
      </c>
      <c r="J230" s="36">
        <v>84039.84</v>
      </c>
    </row>
    <row r="231" spans="1:10" x14ac:dyDescent="0.25">
      <c r="A231" t="s">
        <v>641</v>
      </c>
      <c r="B231" t="s">
        <v>914</v>
      </c>
      <c r="C231" t="s">
        <v>1086</v>
      </c>
      <c r="D231" t="s">
        <v>1085</v>
      </c>
      <c r="E231" s="36">
        <v>1633130.13</v>
      </c>
      <c r="F231" s="36">
        <v>10784.17</v>
      </c>
      <c r="G231" s="36">
        <v>90687.08</v>
      </c>
      <c r="H231" s="36">
        <v>58923.64</v>
      </c>
      <c r="I231" s="36">
        <v>149610.72</v>
      </c>
      <c r="J231" s="36">
        <v>1483519.41</v>
      </c>
    </row>
    <row r="232" spans="1:10" x14ac:dyDescent="0.25">
      <c r="A232" t="s">
        <v>644</v>
      </c>
      <c r="B232" t="s">
        <v>912</v>
      </c>
      <c r="C232" t="s">
        <v>1086</v>
      </c>
      <c r="D232" t="s">
        <v>1085</v>
      </c>
      <c r="E232" s="36">
        <v>827091.07</v>
      </c>
      <c r="F232" s="36">
        <v>39684.58</v>
      </c>
      <c r="G232" s="36">
        <v>73876.41</v>
      </c>
      <c r="H232" s="36">
        <v>450829.44</v>
      </c>
      <c r="I232" s="36">
        <v>524705.85</v>
      </c>
      <c r="J232" s="36">
        <v>302385.21999999997</v>
      </c>
    </row>
    <row r="233" spans="1:10" x14ac:dyDescent="0.25">
      <c r="A233" t="s">
        <v>647</v>
      </c>
      <c r="B233" t="s">
        <v>912</v>
      </c>
      <c r="C233" t="s">
        <v>1086</v>
      </c>
      <c r="D233" t="s">
        <v>1085</v>
      </c>
      <c r="E233" s="36">
        <v>523238.93</v>
      </c>
      <c r="F233">
        <v>0</v>
      </c>
      <c r="G233">
        <v>0</v>
      </c>
      <c r="H233" s="36">
        <v>2100</v>
      </c>
      <c r="I233" s="36">
        <v>2100</v>
      </c>
      <c r="J233" s="36">
        <v>521138.93</v>
      </c>
    </row>
    <row r="234" spans="1:10" x14ac:dyDescent="0.25">
      <c r="A234" t="s">
        <v>650</v>
      </c>
      <c r="B234" t="s">
        <v>911</v>
      </c>
      <c r="C234" t="s">
        <v>1086</v>
      </c>
      <c r="D234" t="s">
        <v>1085</v>
      </c>
      <c r="E234" s="36">
        <v>494979.45</v>
      </c>
      <c r="F234">
        <v>0</v>
      </c>
      <c r="G234">
        <v>0</v>
      </c>
      <c r="H234" s="36">
        <v>52716.35</v>
      </c>
      <c r="I234" s="36">
        <v>52716.35</v>
      </c>
      <c r="J234" s="36">
        <v>442263.1</v>
      </c>
    </row>
    <row r="235" spans="1:10" x14ac:dyDescent="0.25">
      <c r="A235" t="s">
        <v>653</v>
      </c>
      <c r="B235" t="s">
        <v>911</v>
      </c>
      <c r="C235" t="s">
        <v>1086</v>
      </c>
      <c r="D235" t="s">
        <v>1085</v>
      </c>
      <c r="E235" s="36">
        <v>77814.100000000006</v>
      </c>
      <c r="F235" s="36">
        <v>4257.54</v>
      </c>
      <c r="G235" s="36">
        <v>4972.59</v>
      </c>
      <c r="H235" s="36">
        <v>69969.100000000006</v>
      </c>
      <c r="I235" s="36">
        <v>74941.69</v>
      </c>
      <c r="J235" s="36">
        <v>2872.41</v>
      </c>
    </row>
    <row r="236" spans="1:10" x14ac:dyDescent="0.25">
      <c r="A236" t="s">
        <v>656</v>
      </c>
      <c r="B236" t="s">
        <v>911</v>
      </c>
      <c r="C236" t="s">
        <v>1086</v>
      </c>
      <c r="D236" t="s">
        <v>1085</v>
      </c>
      <c r="E236" s="36">
        <v>534673.30000000005</v>
      </c>
      <c r="F236" s="36">
        <v>105144.73</v>
      </c>
      <c r="G236" s="36">
        <v>329937.2</v>
      </c>
      <c r="H236" s="36">
        <v>138980.88</v>
      </c>
      <c r="I236" s="36">
        <v>468918.08</v>
      </c>
      <c r="J236" s="36">
        <v>65755.22</v>
      </c>
    </row>
    <row r="237" spans="1:10" x14ac:dyDescent="0.25">
      <c r="A237" t="s">
        <v>659</v>
      </c>
      <c r="B237" t="s">
        <v>910</v>
      </c>
      <c r="C237" t="s">
        <v>1086</v>
      </c>
      <c r="D237" t="s">
        <v>1085</v>
      </c>
      <c r="E237" s="36">
        <v>565568.34</v>
      </c>
      <c r="F237" s="36">
        <v>2005.41</v>
      </c>
      <c r="G237" s="36">
        <v>395082.37</v>
      </c>
      <c r="H237" s="36">
        <v>133083.44</v>
      </c>
      <c r="I237" s="36">
        <v>528165.81000000006</v>
      </c>
      <c r="J237" s="36">
        <v>37402.53</v>
      </c>
    </row>
    <row r="238" spans="1:10" x14ac:dyDescent="0.25">
      <c r="A238" t="s">
        <v>662</v>
      </c>
      <c r="B238" t="s">
        <v>910</v>
      </c>
      <c r="C238" t="s">
        <v>1086</v>
      </c>
      <c r="D238" t="s">
        <v>1085</v>
      </c>
      <c r="E238" s="36">
        <v>573361.77</v>
      </c>
      <c r="F238">
        <v>0</v>
      </c>
      <c r="G238" s="36">
        <v>16326.66</v>
      </c>
      <c r="H238" s="36">
        <v>521143.21</v>
      </c>
      <c r="I238" s="36">
        <v>537469.87</v>
      </c>
      <c r="J238" s="36">
        <v>35891.9</v>
      </c>
    </row>
    <row r="239" spans="1:10" x14ac:dyDescent="0.25">
      <c r="A239" t="s">
        <v>665</v>
      </c>
      <c r="B239" t="s">
        <v>910</v>
      </c>
      <c r="C239" t="s">
        <v>1086</v>
      </c>
      <c r="D239" t="s">
        <v>1085</v>
      </c>
      <c r="E239" s="36">
        <v>196987.64</v>
      </c>
      <c r="F239">
        <v>0</v>
      </c>
      <c r="G239">
        <v>0</v>
      </c>
      <c r="H239" s="36">
        <v>5000</v>
      </c>
      <c r="I239" s="36">
        <v>5000</v>
      </c>
      <c r="J239" s="36">
        <v>191987.64</v>
      </c>
    </row>
    <row r="240" spans="1:10" x14ac:dyDescent="0.25">
      <c r="A240" t="s">
        <v>668</v>
      </c>
      <c r="B240" t="s">
        <v>910</v>
      </c>
      <c r="C240" t="s">
        <v>1086</v>
      </c>
      <c r="D240" t="s">
        <v>1085</v>
      </c>
      <c r="E240" s="36">
        <v>434218.83</v>
      </c>
      <c r="F240">
        <v>0</v>
      </c>
      <c r="G240">
        <v>660.94</v>
      </c>
      <c r="H240" s="36">
        <v>52930.400000000001</v>
      </c>
      <c r="I240" s="36">
        <v>53591.34</v>
      </c>
      <c r="J240" s="36">
        <v>380627.49</v>
      </c>
    </row>
    <row r="241" spans="1:10" x14ac:dyDescent="0.25">
      <c r="A241" t="s">
        <v>671</v>
      </c>
      <c r="B241" t="s">
        <v>909</v>
      </c>
      <c r="C241" t="s">
        <v>1086</v>
      </c>
      <c r="D241" t="s">
        <v>1085</v>
      </c>
      <c r="E241" s="36">
        <v>12854.28</v>
      </c>
      <c r="F241">
        <v>0</v>
      </c>
      <c r="G241" s="36">
        <v>9869.7000000000007</v>
      </c>
      <c r="H241">
        <v>0</v>
      </c>
      <c r="I241" s="36">
        <v>9869.7000000000007</v>
      </c>
      <c r="J241" s="36">
        <v>2984.58</v>
      </c>
    </row>
    <row r="242" spans="1:10" x14ac:dyDescent="0.25">
      <c r="A242" t="s">
        <v>677</v>
      </c>
      <c r="B242" t="s">
        <v>909</v>
      </c>
      <c r="C242" t="s">
        <v>1086</v>
      </c>
      <c r="D242" t="s">
        <v>1085</v>
      </c>
      <c r="E242" s="36">
        <v>483654.25</v>
      </c>
      <c r="F242">
        <v>0</v>
      </c>
      <c r="G242" s="36">
        <v>471701.21</v>
      </c>
      <c r="H242">
        <v>0</v>
      </c>
      <c r="I242" s="36">
        <v>471701.21</v>
      </c>
      <c r="J242" s="36">
        <v>11953.04</v>
      </c>
    </row>
    <row r="243" spans="1:10" x14ac:dyDescent="0.25">
      <c r="A243" t="s">
        <v>683</v>
      </c>
      <c r="B243" t="s">
        <v>909</v>
      </c>
      <c r="C243" t="s">
        <v>1086</v>
      </c>
      <c r="D243" t="s">
        <v>1085</v>
      </c>
      <c r="E243" s="36">
        <v>500000</v>
      </c>
      <c r="F243">
        <v>0</v>
      </c>
      <c r="G243" s="36">
        <v>11102.1</v>
      </c>
      <c r="H243" s="36">
        <v>13897.9</v>
      </c>
      <c r="I243" s="36">
        <v>25000</v>
      </c>
      <c r="J243" s="36">
        <v>475000</v>
      </c>
    </row>
    <row r="244" spans="1:10" x14ac:dyDescent="0.25">
      <c r="A244" t="s">
        <v>686</v>
      </c>
      <c r="B244" t="s">
        <v>909</v>
      </c>
      <c r="C244" t="s">
        <v>1086</v>
      </c>
      <c r="D244" t="s">
        <v>1085</v>
      </c>
      <c r="E244" s="36">
        <v>955000</v>
      </c>
      <c r="F244">
        <v>0</v>
      </c>
      <c r="G244">
        <v>0</v>
      </c>
      <c r="H244">
        <v>0</v>
      </c>
      <c r="I244">
        <v>0</v>
      </c>
      <c r="J244" s="36">
        <v>955000</v>
      </c>
    </row>
    <row r="245" spans="1:10" x14ac:dyDescent="0.25">
      <c r="A245" t="s">
        <v>689</v>
      </c>
      <c r="B245" t="s">
        <v>909</v>
      </c>
      <c r="C245" t="s">
        <v>1086</v>
      </c>
      <c r="D245" t="s">
        <v>1085</v>
      </c>
      <c r="E245" s="36">
        <v>293072.86</v>
      </c>
      <c r="F245">
        <v>715.06</v>
      </c>
      <c r="G245" s="36">
        <v>103405.5</v>
      </c>
      <c r="H245" s="36">
        <v>183034.31</v>
      </c>
      <c r="I245" s="36">
        <v>286439.81</v>
      </c>
      <c r="J245" s="36">
        <v>6633.05</v>
      </c>
    </row>
    <row r="246" spans="1:10" x14ac:dyDescent="0.25">
      <c r="A246" t="s">
        <v>692</v>
      </c>
      <c r="B246" t="s">
        <v>908</v>
      </c>
      <c r="C246" t="s">
        <v>1086</v>
      </c>
      <c r="D246" t="s">
        <v>1085</v>
      </c>
      <c r="E246" s="36">
        <v>5009169.88</v>
      </c>
      <c r="F246" s="36">
        <v>44565.38</v>
      </c>
      <c r="G246" s="36">
        <v>523728.48</v>
      </c>
      <c r="H246" s="36">
        <v>956319.92</v>
      </c>
      <c r="I246" s="36">
        <v>1480048.4</v>
      </c>
      <c r="J246" s="36">
        <v>3529121.48</v>
      </c>
    </row>
    <row r="247" spans="1:10" x14ac:dyDescent="0.25">
      <c r="A247" t="s">
        <v>695</v>
      </c>
      <c r="B247" t="s">
        <v>908</v>
      </c>
      <c r="C247" t="s">
        <v>1086</v>
      </c>
      <c r="D247" t="s">
        <v>1085</v>
      </c>
      <c r="E247" s="36">
        <v>727084.69</v>
      </c>
      <c r="F247" s="36">
        <v>1430.13</v>
      </c>
      <c r="G247" s="36">
        <v>267477.59999999998</v>
      </c>
      <c r="H247" s="36">
        <v>10949.27</v>
      </c>
      <c r="I247" s="36">
        <v>278426.87</v>
      </c>
      <c r="J247" s="36">
        <v>448657.82</v>
      </c>
    </row>
    <row r="248" spans="1:10" x14ac:dyDescent="0.25">
      <c r="A248" t="s">
        <v>698</v>
      </c>
      <c r="B248" t="s">
        <v>908</v>
      </c>
      <c r="C248" t="s">
        <v>1086</v>
      </c>
      <c r="D248" t="s">
        <v>1085</v>
      </c>
      <c r="E248" s="36">
        <v>248506.48</v>
      </c>
      <c r="F248">
        <v>0</v>
      </c>
      <c r="G248" s="36">
        <v>106312.78</v>
      </c>
      <c r="H248" s="36">
        <v>120499.18</v>
      </c>
      <c r="I248" s="36">
        <v>226811.96</v>
      </c>
      <c r="J248" s="36">
        <v>21694.52</v>
      </c>
    </row>
    <row r="249" spans="1:10" x14ac:dyDescent="0.25">
      <c r="A249" t="s">
        <v>701</v>
      </c>
      <c r="B249" t="s">
        <v>908</v>
      </c>
      <c r="C249" t="s">
        <v>1086</v>
      </c>
      <c r="D249" t="s">
        <v>1085</v>
      </c>
      <c r="E249" s="36">
        <v>4500000</v>
      </c>
      <c r="F249" s="36">
        <v>631569.35</v>
      </c>
      <c r="G249" s="36">
        <v>809629.19</v>
      </c>
      <c r="H249" s="36">
        <v>2258583.9700000002</v>
      </c>
      <c r="I249" s="36">
        <v>3068213.16</v>
      </c>
      <c r="J249" s="36">
        <v>1431786.84</v>
      </c>
    </row>
    <row r="250" spans="1:10" x14ac:dyDescent="0.25">
      <c r="A250" t="s">
        <v>704</v>
      </c>
      <c r="B250" t="s">
        <v>908</v>
      </c>
      <c r="C250" t="s">
        <v>1086</v>
      </c>
      <c r="D250" t="s">
        <v>1085</v>
      </c>
      <c r="E250" s="36">
        <v>28932.01</v>
      </c>
      <c r="F250">
        <v>0</v>
      </c>
      <c r="G250" s="36">
        <v>14042.47</v>
      </c>
      <c r="H250" s="36">
        <v>2510.3000000000002</v>
      </c>
      <c r="I250" s="36">
        <v>16552.77</v>
      </c>
      <c r="J250" s="36">
        <v>12379.24</v>
      </c>
    </row>
    <row r="251" spans="1:10" x14ac:dyDescent="0.25">
      <c r="A251" t="s">
        <v>707</v>
      </c>
      <c r="B251" t="s">
        <v>908</v>
      </c>
      <c r="C251" t="s">
        <v>1086</v>
      </c>
      <c r="D251" t="s">
        <v>1085</v>
      </c>
      <c r="E251" s="36">
        <v>91983.93</v>
      </c>
      <c r="F251">
        <v>0</v>
      </c>
      <c r="G251" s="36">
        <v>36697.82</v>
      </c>
      <c r="H251" s="36">
        <v>3361.74</v>
      </c>
      <c r="I251" s="36">
        <v>40059.56</v>
      </c>
      <c r="J251" s="36">
        <v>51924.37</v>
      </c>
    </row>
    <row r="252" spans="1:10" x14ac:dyDescent="0.25">
      <c r="A252" t="s">
        <v>710</v>
      </c>
      <c r="B252" t="s">
        <v>908</v>
      </c>
      <c r="C252" t="s">
        <v>1086</v>
      </c>
      <c r="D252" t="s">
        <v>1085</v>
      </c>
      <c r="E252" s="36">
        <v>81516.62</v>
      </c>
      <c r="F252">
        <v>0</v>
      </c>
      <c r="G252" s="36">
        <v>78706.48</v>
      </c>
      <c r="H252">
        <v>0</v>
      </c>
      <c r="I252" s="36">
        <v>78706.48</v>
      </c>
      <c r="J252" s="36">
        <v>2810.14</v>
      </c>
    </row>
    <row r="253" spans="1:10" x14ac:dyDescent="0.25">
      <c r="A253" t="s">
        <v>713</v>
      </c>
      <c r="B253" t="s">
        <v>908</v>
      </c>
      <c r="C253" t="s">
        <v>1086</v>
      </c>
      <c r="D253" t="s">
        <v>1085</v>
      </c>
      <c r="E253" s="36">
        <v>67751.55</v>
      </c>
      <c r="F253">
        <v>715.06</v>
      </c>
      <c r="G253" s="36">
        <v>6316.36</v>
      </c>
      <c r="H253" s="36">
        <v>1685.19</v>
      </c>
      <c r="I253" s="36">
        <v>8001.55</v>
      </c>
      <c r="J253" s="36">
        <v>59750</v>
      </c>
    </row>
    <row r="254" spans="1:10" x14ac:dyDescent="0.25">
      <c r="A254" t="s">
        <v>716</v>
      </c>
      <c r="B254" t="s">
        <v>908</v>
      </c>
      <c r="C254" t="s">
        <v>1086</v>
      </c>
      <c r="D254" t="s">
        <v>1085</v>
      </c>
      <c r="E254" s="36">
        <v>985440.36</v>
      </c>
      <c r="F254" s="36">
        <v>1906.84</v>
      </c>
      <c r="G254" s="36">
        <v>12871.16</v>
      </c>
      <c r="H254" s="36">
        <v>267562.2</v>
      </c>
      <c r="I254" s="36">
        <v>280433.36</v>
      </c>
      <c r="J254" s="36">
        <v>705007</v>
      </c>
    </row>
    <row r="255" spans="1:10" x14ac:dyDescent="0.25">
      <c r="A255" t="s">
        <v>719</v>
      </c>
      <c r="B255" t="s">
        <v>906</v>
      </c>
      <c r="C255" t="s">
        <v>1086</v>
      </c>
      <c r="D255" t="s">
        <v>1085</v>
      </c>
      <c r="E255" s="36">
        <v>10372710.710000001</v>
      </c>
      <c r="F255" s="36">
        <v>27977.3</v>
      </c>
      <c r="G255" s="36">
        <v>404576.42</v>
      </c>
      <c r="H255" s="36">
        <v>385072.33</v>
      </c>
      <c r="I255" s="36">
        <v>789648.75</v>
      </c>
      <c r="J255" s="36">
        <v>9583061.9600000009</v>
      </c>
    </row>
    <row r="256" spans="1:10" x14ac:dyDescent="0.25">
      <c r="A256" t="s">
        <v>722</v>
      </c>
      <c r="B256" t="s">
        <v>906</v>
      </c>
      <c r="C256" t="s">
        <v>1086</v>
      </c>
      <c r="D256" t="s">
        <v>1085</v>
      </c>
      <c r="E256" s="36">
        <v>1814576.97</v>
      </c>
      <c r="F256" s="36">
        <v>1906.84</v>
      </c>
      <c r="G256" s="36">
        <v>31882.39</v>
      </c>
      <c r="H256" s="36">
        <v>193174.81</v>
      </c>
      <c r="I256" s="36">
        <v>225057.2</v>
      </c>
      <c r="J256" s="36">
        <v>1589519.77</v>
      </c>
    </row>
    <row r="257" spans="1:10" x14ac:dyDescent="0.25">
      <c r="A257" t="s">
        <v>725</v>
      </c>
      <c r="B257" t="s">
        <v>906</v>
      </c>
      <c r="C257" t="s">
        <v>1086</v>
      </c>
      <c r="D257" t="s">
        <v>1085</v>
      </c>
      <c r="E257" s="36">
        <v>523135.73</v>
      </c>
      <c r="F257">
        <v>0</v>
      </c>
      <c r="G257" s="36">
        <v>50306.29</v>
      </c>
      <c r="H257">
        <v>0</v>
      </c>
      <c r="I257" s="36">
        <v>50306.29</v>
      </c>
      <c r="J257" s="36">
        <v>472829.44</v>
      </c>
    </row>
    <row r="260" spans="1:10" x14ac:dyDescent="0.25">
      <c r="A260" t="s">
        <v>865</v>
      </c>
      <c r="B260" t="s">
        <v>864</v>
      </c>
      <c r="C260" t="s">
        <v>863</v>
      </c>
      <c r="D260" t="s">
        <v>861</v>
      </c>
      <c r="E260" t="s">
        <v>862</v>
      </c>
      <c r="F260" t="s">
        <v>862</v>
      </c>
      <c r="G260" t="s">
        <v>862</v>
      </c>
      <c r="H260" t="s">
        <v>862</v>
      </c>
      <c r="I260" t="s">
        <v>862</v>
      </c>
      <c r="J260" t="s">
        <v>861</v>
      </c>
    </row>
    <row r="261" spans="1:10" x14ac:dyDescent="0.25">
      <c r="A261" t="s">
        <v>728</v>
      </c>
      <c r="B261" t="s">
        <v>906</v>
      </c>
      <c r="C261" t="s">
        <v>1086</v>
      </c>
      <c r="D261" t="s">
        <v>1085</v>
      </c>
      <c r="E261" s="36">
        <v>2196160.65</v>
      </c>
      <c r="F261" s="36">
        <v>437094.47</v>
      </c>
      <c r="G261" s="36">
        <v>1731888.86</v>
      </c>
      <c r="H261" s="36">
        <v>124200.53</v>
      </c>
      <c r="I261" s="36">
        <v>1856089.39</v>
      </c>
      <c r="J261" s="36">
        <v>340071.26</v>
      </c>
    </row>
    <row r="262" spans="1:10" x14ac:dyDescent="0.25">
      <c r="A262" t="s">
        <v>731</v>
      </c>
      <c r="B262" t="s">
        <v>907</v>
      </c>
      <c r="C262" t="s">
        <v>1086</v>
      </c>
      <c r="D262" t="s">
        <v>1085</v>
      </c>
      <c r="E262" s="36">
        <v>1681820.92</v>
      </c>
      <c r="F262">
        <v>0</v>
      </c>
      <c r="G262" s="36">
        <v>333174.11</v>
      </c>
      <c r="H262" s="36">
        <v>1332257.3799999999</v>
      </c>
      <c r="I262" s="36">
        <v>1665431.49</v>
      </c>
      <c r="J262" s="36">
        <v>16389.43</v>
      </c>
    </row>
    <row r="263" spans="1:10" x14ac:dyDescent="0.25">
      <c r="A263" t="s">
        <v>734</v>
      </c>
      <c r="B263" t="s">
        <v>906</v>
      </c>
      <c r="C263" t="s">
        <v>1086</v>
      </c>
      <c r="D263" t="s">
        <v>1085</v>
      </c>
      <c r="E263" s="36">
        <v>10062500.74</v>
      </c>
      <c r="F263" s="36">
        <v>31203.52</v>
      </c>
      <c r="G263" s="36">
        <v>208605.52</v>
      </c>
      <c r="H263" s="36">
        <v>9615451.75</v>
      </c>
      <c r="I263" s="36">
        <v>9824057.2699999996</v>
      </c>
      <c r="J263" s="36">
        <v>238443.47</v>
      </c>
    </row>
    <row r="264" spans="1:10" x14ac:dyDescent="0.25">
      <c r="A264" t="s">
        <v>736</v>
      </c>
      <c r="B264" t="s">
        <v>906</v>
      </c>
      <c r="C264" t="s">
        <v>1086</v>
      </c>
      <c r="D264" t="s">
        <v>1085</v>
      </c>
      <c r="E264" s="36">
        <v>469843.66</v>
      </c>
      <c r="F264">
        <v>0</v>
      </c>
      <c r="G264" s="36">
        <v>68679.179999999993</v>
      </c>
      <c r="H264" s="36">
        <v>25558.78</v>
      </c>
      <c r="I264" s="36">
        <v>94237.96</v>
      </c>
      <c r="J264" s="36">
        <v>375605.7</v>
      </c>
    </row>
    <row r="265" spans="1:10" x14ac:dyDescent="0.25">
      <c r="A265" t="s">
        <v>739</v>
      </c>
      <c r="B265" t="s">
        <v>906</v>
      </c>
      <c r="C265" t="s">
        <v>1086</v>
      </c>
      <c r="D265" t="s">
        <v>1085</v>
      </c>
      <c r="E265" s="36">
        <v>473374.91</v>
      </c>
      <c r="F265" s="36">
        <v>3013.61</v>
      </c>
      <c r="G265" s="36">
        <v>50776.639999999999</v>
      </c>
      <c r="H265" s="36">
        <v>30243.72</v>
      </c>
      <c r="I265" s="36">
        <v>81020.36</v>
      </c>
      <c r="J265" s="36">
        <v>392354.55</v>
      </c>
    </row>
    <row r="266" spans="1:10" x14ac:dyDescent="0.25">
      <c r="A266" t="s">
        <v>742</v>
      </c>
      <c r="B266" t="s">
        <v>906</v>
      </c>
      <c r="C266" t="s">
        <v>1086</v>
      </c>
      <c r="D266" t="s">
        <v>1085</v>
      </c>
      <c r="E266" s="36">
        <v>770467.22</v>
      </c>
      <c r="F266" s="36">
        <v>9108.98</v>
      </c>
      <c r="G266" s="36">
        <v>332886.95</v>
      </c>
      <c r="H266" s="36">
        <v>383870.1</v>
      </c>
      <c r="I266" s="36">
        <v>716757.05</v>
      </c>
      <c r="J266" s="36">
        <v>53710.17</v>
      </c>
    </row>
    <row r="267" spans="1:10" x14ac:dyDescent="0.25">
      <c r="A267" t="s">
        <v>746</v>
      </c>
      <c r="B267" t="s">
        <v>898</v>
      </c>
      <c r="C267" t="s">
        <v>1086</v>
      </c>
      <c r="D267" t="s">
        <v>1085</v>
      </c>
      <c r="E267" s="36">
        <v>1497503.09</v>
      </c>
      <c r="F267" s="36">
        <v>12392.08</v>
      </c>
      <c r="G267" s="36">
        <v>111190.94</v>
      </c>
      <c r="H267" s="36">
        <v>643339.85</v>
      </c>
      <c r="I267" s="36">
        <v>754530.79</v>
      </c>
      <c r="J267" s="36">
        <v>742972.3</v>
      </c>
    </row>
    <row r="268" spans="1:10" x14ac:dyDescent="0.25">
      <c r="A268" t="s">
        <v>749</v>
      </c>
      <c r="B268" t="s">
        <v>898</v>
      </c>
      <c r="C268" t="s">
        <v>1086</v>
      </c>
      <c r="D268" t="s">
        <v>1085</v>
      </c>
      <c r="E268" s="36">
        <v>337251.19</v>
      </c>
      <c r="F268" s="36">
        <v>1599.65</v>
      </c>
      <c r="G268" s="36">
        <v>269499.68</v>
      </c>
      <c r="H268" s="36">
        <v>36344.15</v>
      </c>
      <c r="I268" s="36">
        <v>305843.83</v>
      </c>
      <c r="J268" s="36">
        <v>31407.360000000001</v>
      </c>
    </row>
    <row r="269" spans="1:10" x14ac:dyDescent="0.25">
      <c r="A269" t="s">
        <v>752</v>
      </c>
      <c r="B269" t="s">
        <v>904</v>
      </c>
      <c r="C269" t="s">
        <v>1086</v>
      </c>
      <c r="D269" t="s">
        <v>1085</v>
      </c>
      <c r="E269" s="36">
        <v>416342</v>
      </c>
      <c r="F269" s="36">
        <v>5594.09</v>
      </c>
      <c r="G269" s="36">
        <v>9830.59</v>
      </c>
      <c r="H269" s="36">
        <v>46974.61</v>
      </c>
      <c r="I269" s="36">
        <v>56805.2</v>
      </c>
      <c r="J269" s="36">
        <v>359536.8</v>
      </c>
    </row>
    <row r="270" spans="1:10" x14ac:dyDescent="0.25">
      <c r="A270" t="s">
        <v>755</v>
      </c>
      <c r="B270" t="s">
        <v>1065</v>
      </c>
      <c r="C270" t="s">
        <v>1086</v>
      </c>
      <c r="D270" t="s">
        <v>1085</v>
      </c>
      <c r="E270" s="36">
        <v>2350000</v>
      </c>
      <c r="F270">
        <v>0</v>
      </c>
      <c r="G270">
        <v>0</v>
      </c>
      <c r="H270">
        <v>0</v>
      </c>
      <c r="I270">
        <v>0</v>
      </c>
      <c r="J270" s="36">
        <v>2350000</v>
      </c>
    </row>
    <row r="271" spans="1:10" x14ac:dyDescent="0.25">
      <c r="A271" t="s">
        <v>758</v>
      </c>
      <c r="B271" t="s">
        <v>902</v>
      </c>
      <c r="C271" t="s">
        <v>1086</v>
      </c>
      <c r="D271" t="s">
        <v>1085</v>
      </c>
      <c r="E271" s="36">
        <v>10328856</v>
      </c>
      <c r="F271" s="36">
        <v>9288.1</v>
      </c>
      <c r="G271" s="36">
        <v>208890.32</v>
      </c>
      <c r="H271" s="36">
        <v>562176.37</v>
      </c>
      <c r="I271" s="36">
        <v>771066.69</v>
      </c>
      <c r="J271" s="36">
        <v>9557789.3100000005</v>
      </c>
    </row>
    <row r="272" spans="1:10" x14ac:dyDescent="0.25">
      <c r="A272" t="s">
        <v>762</v>
      </c>
      <c r="B272" t="s">
        <v>901</v>
      </c>
      <c r="C272" t="s">
        <v>1086</v>
      </c>
      <c r="D272" t="s">
        <v>1085</v>
      </c>
      <c r="E272" s="36">
        <v>700000</v>
      </c>
      <c r="F272" s="36">
        <v>3608.2</v>
      </c>
      <c r="G272" s="36">
        <v>3714.23</v>
      </c>
      <c r="H272" s="36">
        <v>46285.77</v>
      </c>
      <c r="I272" s="36">
        <v>50000</v>
      </c>
      <c r="J272" s="36">
        <v>650000</v>
      </c>
    </row>
    <row r="273" spans="1:10" x14ac:dyDescent="0.25">
      <c r="A273" t="s">
        <v>768</v>
      </c>
      <c r="B273" t="s">
        <v>898</v>
      </c>
      <c r="C273" t="s">
        <v>1086</v>
      </c>
      <c r="D273" t="s">
        <v>1085</v>
      </c>
      <c r="E273" s="36">
        <v>100000</v>
      </c>
      <c r="F273">
        <v>953.4</v>
      </c>
      <c r="G273" s="36">
        <v>8103.91</v>
      </c>
      <c r="H273" s="36">
        <v>20498.09</v>
      </c>
      <c r="I273" s="36">
        <v>28602</v>
      </c>
      <c r="J273" s="36">
        <v>71398</v>
      </c>
    </row>
    <row r="274" spans="1:10" x14ac:dyDescent="0.25">
      <c r="A274" t="s">
        <v>771</v>
      </c>
      <c r="B274" t="s">
        <v>898</v>
      </c>
      <c r="C274" t="s">
        <v>1086</v>
      </c>
      <c r="D274" t="s">
        <v>1085</v>
      </c>
      <c r="E274" s="36">
        <v>1000000</v>
      </c>
      <c r="F274">
        <v>0</v>
      </c>
      <c r="G274">
        <v>0</v>
      </c>
      <c r="H274" s="36">
        <v>69598.2</v>
      </c>
      <c r="I274" s="36">
        <v>69598.2</v>
      </c>
      <c r="J274" s="36">
        <v>930401.8</v>
      </c>
    </row>
    <row r="275" spans="1:10" x14ac:dyDescent="0.25">
      <c r="A275" t="s">
        <v>774</v>
      </c>
      <c r="B275" t="s">
        <v>896</v>
      </c>
      <c r="C275" t="s">
        <v>1086</v>
      </c>
      <c r="D275" t="s">
        <v>1085</v>
      </c>
      <c r="E275" s="36">
        <v>6800000</v>
      </c>
      <c r="F275">
        <v>0</v>
      </c>
      <c r="G275">
        <v>0</v>
      </c>
      <c r="H275">
        <v>0</v>
      </c>
      <c r="I275">
        <v>0</v>
      </c>
      <c r="J275" s="36">
        <v>6800000</v>
      </c>
    </row>
    <row r="276" spans="1:10" x14ac:dyDescent="0.25">
      <c r="A276" t="s">
        <v>777</v>
      </c>
      <c r="B276" t="s">
        <v>896</v>
      </c>
      <c r="C276" t="s">
        <v>1086</v>
      </c>
      <c r="D276" t="s">
        <v>1085</v>
      </c>
      <c r="E276" s="36">
        <v>700000</v>
      </c>
      <c r="F276">
        <v>0</v>
      </c>
      <c r="G276">
        <v>0</v>
      </c>
      <c r="H276">
        <v>0</v>
      </c>
      <c r="I276">
        <v>0</v>
      </c>
      <c r="J276" s="36">
        <v>700000</v>
      </c>
    </row>
    <row r="277" spans="1:10" x14ac:dyDescent="0.25">
      <c r="A277" t="s">
        <v>780</v>
      </c>
      <c r="B277" t="s">
        <v>896</v>
      </c>
      <c r="C277" t="s">
        <v>1086</v>
      </c>
      <c r="D277" t="s">
        <v>1085</v>
      </c>
      <c r="E277" s="36">
        <v>2350000</v>
      </c>
      <c r="F277">
        <v>0</v>
      </c>
      <c r="G277">
        <v>0</v>
      </c>
      <c r="H277">
        <v>0</v>
      </c>
      <c r="I277">
        <v>0</v>
      </c>
      <c r="J277" s="36">
        <v>2350000</v>
      </c>
    </row>
    <row r="278" spans="1:10" x14ac:dyDescent="0.25">
      <c r="A278" t="s">
        <v>783</v>
      </c>
      <c r="B278" t="s">
        <v>896</v>
      </c>
      <c r="C278" t="s">
        <v>1086</v>
      </c>
      <c r="D278" t="s">
        <v>1085</v>
      </c>
      <c r="E278" s="36">
        <v>500000</v>
      </c>
      <c r="F278" s="36">
        <v>31152.85</v>
      </c>
      <c r="G278" s="36">
        <v>60323.46</v>
      </c>
      <c r="H278" s="36">
        <v>130660.66</v>
      </c>
      <c r="I278" s="36">
        <v>190984.12</v>
      </c>
      <c r="J278" s="36">
        <v>309015.88</v>
      </c>
    </row>
    <row r="279" spans="1:10" x14ac:dyDescent="0.25">
      <c r="A279" t="s">
        <v>786</v>
      </c>
      <c r="B279" t="s">
        <v>896</v>
      </c>
      <c r="C279" t="s">
        <v>1086</v>
      </c>
      <c r="D279" t="s">
        <v>1085</v>
      </c>
      <c r="E279" s="36">
        <v>500000</v>
      </c>
      <c r="F279">
        <v>0</v>
      </c>
      <c r="G279">
        <v>0</v>
      </c>
      <c r="H279">
        <v>0</v>
      </c>
      <c r="I279">
        <v>0</v>
      </c>
      <c r="J279" s="36">
        <v>500000</v>
      </c>
    </row>
    <row r="280" spans="1:10" x14ac:dyDescent="0.25">
      <c r="A280" t="s">
        <v>789</v>
      </c>
      <c r="B280" t="s">
        <v>896</v>
      </c>
      <c r="C280" t="s">
        <v>1086</v>
      </c>
      <c r="D280" t="s">
        <v>1085</v>
      </c>
      <c r="E280" s="36">
        <v>200000</v>
      </c>
      <c r="F280" s="36">
        <v>11114.44</v>
      </c>
      <c r="G280" s="36">
        <v>11114.44</v>
      </c>
      <c r="H280" s="36">
        <v>182239.28</v>
      </c>
      <c r="I280" s="36">
        <v>193353.72</v>
      </c>
      <c r="J280" s="36">
        <v>6646.28</v>
      </c>
    </row>
    <row r="281" spans="1:10" x14ac:dyDescent="0.25">
      <c r="E281" t="s">
        <v>862</v>
      </c>
      <c r="F281" t="s">
        <v>862</v>
      </c>
      <c r="G281" t="s">
        <v>862</v>
      </c>
      <c r="H281" t="s">
        <v>862</v>
      </c>
      <c r="I281" t="s">
        <v>862</v>
      </c>
      <c r="J281" t="s">
        <v>861</v>
      </c>
    </row>
    <row r="282" spans="1:10" x14ac:dyDescent="0.25">
      <c r="A282" t="s">
        <v>1081</v>
      </c>
      <c r="B282" t="s">
        <v>1084</v>
      </c>
      <c r="C282" t="s">
        <v>1079</v>
      </c>
      <c r="E282" s="36">
        <v>628444314.92999995</v>
      </c>
      <c r="F282" s="36">
        <v>14939272.51</v>
      </c>
      <c r="G282" s="36">
        <v>107554458.23999999</v>
      </c>
      <c r="H282" s="36">
        <v>203896267.59</v>
      </c>
      <c r="I282" s="36">
        <v>311450725.82999998</v>
      </c>
      <c r="J282" s="36">
        <v>316993589.10000002</v>
      </c>
    </row>
    <row r="284" spans="1:10" x14ac:dyDescent="0.25">
      <c r="A284" t="s">
        <v>91</v>
      </c>
      <c r="B284" t="s">
        <v>1027</v>
      </c>
      <c r="C284" t="s">
        <v>1083</v>
      </c>
      <c r="D284" t="s">
        <v>1082</v>
      </c>
      <c r="E284" s="36">
        <v>4585.7299999999996</v>
      </c>
      <c r="F284">
        <v>0</v>
      </c>
      <c r="G284" s="36">
        <v>4585.7299999999996</v>
      </c>
      <c r="H284">
        <v>0</v>
      </c>
      <c r="I284" s="36">
        <v>4585.7299999999996</v>
      </c>
      <c r="J284">
        <v>0</v>
      </c>
    </row>
    <row r="285" spans="1:10" x14ac:dyDescent="0.25">
      <c r="E285" t="s">
        <v>862</v>
      </c>
      <c r="F285" t="s">
        <v>862</v>
      </c>
      <c r="G285" t="s">
        <v>862</v>
      </c>
      <c r="H285" t="s">
        <v>862</v>
      </c>
      <c r="I285" t="s">
        <v>862</v>
      </c>
      <c r="J285" t="s">
        <v>861</v>
      </c>
    </row>
    <row r="286" spans="1:10" x14ac:dyDescent="0.25">
      <c r="A286" t="s">
        <v>1081</v>
      </c>
      <c r="B286" t="s">
        <v>1080</v>
      </c>
      <c r="C286" t="s">
        <v>1079</v>
      </c>
      <c r="D286" t="s">
        <v>1078</v>
      </c>
      <c r="E286" s="36">
        <v>4585.7299999999996</v>
      </c>
      <c r="F286">
        <v>0</v>
      </c>
      <c r="G286" s="36">
        <v>4585.7299999999996</v>
      </c>
      <c r="H286">
        <v>0</v>
      </c>
      <c r="I286" s="36">
        <v>4585.7299999999996</v>
      </c>
      <c r="J286">
        <v>0</v>
      </c>
    </row>
    <row r="290" spans="1:10" x14ac:dyDescent="0.25">
      <c r="B290" t="s">
        <v>1077</v>
      </c>
      <c r="C290" t="s">
        <v>1076</v>
      </c>
      <c r="D290" t="s">
        <v>1075</v>
      </c>
      <c r="E290" s="36">
        <v>629342648.49000001</v>
      </c>
      <c r="F290" s="36">
        <v>14939272.51</v>
      </c>
      <c r="G290" s="36">
        <v>108452791.8</v>
      </c>
      <c r="H290" s="36">
        <v>203896267.59</v>
      </c>
      <c r="I290" s="36">
        <v>312349059.38999999</v>
      </c>
      <c r="J290" s="36">
        <v>316993589.10000002</v>
      </c>
    </row>
    <row r="295" spans="1:10" x14ac:dyDescent="0.25">
      <c r="A295" t="s">
        <v>48</v>
      </c>
      <c r="B295" t="s">
        <v>1035</v>
      </c>
      <c r="C295" t="s">
        <v>1062</v>
      </c>
      <c r="D295" t="s">
        <v>1063</v>
      </c>
      <c r="E295" s="36">
        <v>129106.46</v>
      </c>
      <c r="F295">
        <v>0</v>
      </c>
      <c r="G295">
        <v>0</v>
      </c>
      <c r="H295">
        <v>0</v>
      </c>
      <c r="I295">
        <v>0</v>
      </c>
      <c r="J295" s="36">
        <v>129106.46</v>
      </c>
    </row>
    <row r="296" spans="1:10" x14ac:dyDescent="0.25">
      <c r="A296" t="s">
        <v>210</v>
      </c>
      <c r="B296" t="s">
        <v>988</v>
      </c>
      <c r="C296" t="s">
        <v>1062</v>
      </c>
      <c r="D296" t="s">
        <v>1063</v>
      </c>
      <c r="E296" s="36">
        <v>449891.39</v>
      </c>
      <c r="F296">
        <v>0</v>
      </c>
      <c r="G296" s="36">
        <v>57380.13</v>
      </c>
      <c r="H296">
        <v>0</v>
      </c>
      <c r="I296" s="36">
        <v>57380.13</v>
      </c>
      <c r="J296" s="36">
        <v>392511.26</v>
      </c>
    </row>
    <row r="297" spans="1:10" x14ac:dyDescent="0.25">
      <c r="A297" t="s">
        <v>264</v>
      </c>
      <c r="B297" t="s">
        <v>1057</v>
      </c>
      <c r="C297" t="s">
        <v>1062</v>
      </c>
      <c r="D297" t="s">
        <v>1068</v>
      </c>
      <c r="E297" s="36">
        <v>513338.4</v>
      </c>
      <c r="F297">
        <v>591.51</v>
      </c>
      <c r="G297" s="36">
        <v>294487.82</v>
      </c>
      <c r="H297">
        <v>0</v>
      </c>
      <c r="I297" s="36">
        <v>294487.82</v>
      </c>
      <c r="J297" s="36">
        <v>218850.58</v>
      </c>
    </row>
    <row r="298" spans="1:10" x14ac:dyDescent="0.25">
      <c r="A298" t="s">
        <v>285</v>
      </c>
      <c r="B298" t="s">
        <v>968</v>
      </c>
      <c r="C298" t="s">
        <v>1062</v>
      </c>
      <c r="D298" t="s">
        <v>1063</v>
      </c>
      <c r="E298" s="36">
        <v>171771.21</v>
      </c>
      <c r="F298">
        <v>0</v>
      </c>
      <c r="G298" s="36">
        <v>171771.21</v>
      </c>
      <c r="H298">
        <v>0</v>
      </c>
      <c r="I298" s="36">
        <v>171771.21</v>
      </c>
      <c r="J298">
        <v>0</v>
      </c>
    </row>
    <row r="299" spans="1:10" x14ac:dyDescent="0.25">
      <c r="A299" t="s">
        <v>299</v>
      </c>
      <c r="B299" t="s">
        <v>963</v>
      </c>
      <c r="C299" t="s">
        <v>1062</v>
      </c>
      <c r="D299" t="s">
        <v>1074</v>
      </c>
      <c r="E299" s="36">
        <v>7034310.5800000001</v>
      </c>
      <c r="F299">
        <v>0</v>
      </c>
      <c r="G299" s="36">
        <v>1571706.58</v>
      </c>
      <c r="H299">
        <v>0</v>
      </c>
      <c r="I299" s="36">
        <v>1571706.58</v>
      </c>
      <c r="J299" s="36">
        <v>5462604</v>
      </c>
    </row>
    <row r="300" spans="1:10" x14ac:dyDescent="0.25">
      <c r="A300" t="s">
        <v>302</v>
      </c>
      <c r="B300" t="s">
        <v>1056</v>
      </c>
      <c r="C300" t="s">
        <v>1062</v>
      </c>
      <c r="D300" t="s">
        <v>1068</v>
      </c>
      <c r="E300" s="36">
        <v>5175000</v>
      </c>
      <c r="F300">
        <v>0</v>
      </c>
      <c r="G300">
        <v>0</v>
      </c>
      <c r="H300">
        <v>0</v>
      </c>
      <c r="I300">
        <v>0</v>
      </c>
      <c r="J300" s="36">
        <v>5175000</v>
      </c>
    </row>
    <row r="301" spans="1:10" x14ac:dyDescent="0.25">
      <c r="A301" t="s">
        <v>305</v>
      </c>
      <c r="B301" t="s">
        <v>1055</v>
      </c>
      <c r="C301" t="s">
        <v>1062</v>
      </c>
      <c r="D301" t="s">
        <v>1061</v>
      </c>
      <c r="E301" s="36">
        <v>16043896.949999999</v>
      </c>
      <c r="F301">
        <v>0</v>
      </c>
      <c r="G301" s="36">
        <v>1348923.52</v>
      </c>
      <c r="H301">
        <v>0</v>
      </c>
      <c r="I301" s="36">
        <v>1348923.52</v>
      </c>
      <c r="J301" s="36">
        <v>14694973.43</v>
      </c>
    </row>
    <row r="302" spans="1:10" x14ac:dyDescent="0.25">
      <c r="A302" t="s">
        <v>305</v>
      </c>
      <c r="B302" t="s">
        <v>1055</v>
      </c>
      <c r="C302" t="s">
        <v>1062</v>
      </c>
      <c r="D302" t="s">
        <v>1066</v>
      </c>
      <c r="E302">
        <v>0</v>
      </c>
      <c r="F302">
        <v>0</v>
      </c>
      <c r="G302" s="36">
        <v>-719802.05</v>
      </c>
      <c r="H302">
        <v>0</v>
      </c>
      <c r="I302" s="36">
        <v>-719802.05</v>
      </c>
      <c r="J302" s="36">
        <v>719802.05</v>
      </c>
    </row>
    <row r="303" spans="1:10" x14ac:dyDescent="0.25">
      <c r="A303" t="s">
        <v>308</v>
      </c>
      <c r="B303" t="s">
        <v>962</v>
      </c>
      <c r="C303" t="s">
        <v>1062</v>
      </c>
      <c r="D303" t="s">
        <v>1063</v>
      </c>
      <c r="E303" s="36">
        <v>425924.84</v>
      </c>
      <c r="F303">
        <v>0</v>
      </c>
      <c r="G303" s="36">
        <v>5069.3999999999996</v>
      </c>
      <c r="H303">
        <v>0</v>
      </c>
      <c r="I303" s="36">
        <v>5069.3999999999996</v>
      </c>
      <c r="J303" s="36">
        <v>420855.44</v>
      </c>
    </row>
    <row r="304" spans="1:10" x14ac:dyDescent="0.25">
      <c r="A304" t="s">
        <v>325</v>
      </c>
      <c r="B304" t="s">
        <v>1073</v>
      </c>
      <c r="C304" t="s">
        <v>1062</v>
      </c>
      <c r="D304" t="s">
        <v>1063</v>
      </c>
      <c r="E304" s="36">
        <v>8737133.7300000004</v>
      </c>
      <c r="F304">
        <v>0</v>
      </c>
      <c r="G304" s="36">
        <v>184874.07</v>
      </c>
      <c r="H304">
        <v>0</v>
      </c>
      <c r="I304" s="36">
        <v>184874.07</v>
      </c>
      <c r="J304" s="36">
        <v>8552259.6600000001</v>
      </c>
    </row>
    <row r="305" spans="1:10" x14ac:dyDescent="0.25">
      <c r="A305" t="s">
        <v>328</v>
      </c>
      <c r="B305" t="s">
        <v>1044</v>
      </c>
      <c r="C305" t="s">
        <v>1062</v>
      </c>
      <c r="D305" t="s">
        <v>1068</v>
      </c>
      <c r="E305" s="36">
        <v>1708579.19</v>
      </c>
      <c r="F305" s="36">
        <v>553476.19999999995</v>
      </c>
      <c r="G305" s="36">
        <v>794817.56</v>
      </c>
      <c r="H305">
        <v>0</v>
      </c>
      <c r="I305" s="36">
        <v>794817.56</v>
      </c>
      <c r="J305" s="36">
        <v>913761.63</v>
      </c>
    </row>
    <row r="306" spans="1:10" x14ac:dyDescent="0.25">
      <c r="A306" t="s">
        <v>331</v>
      </c>
      <c r="B306" t="s">
        <v>953</v>
      </c>
      <c r="C306" t="s">
        <v>1062</v>
      </c>
      <c r="D306" t="s">
        <v>1072</v>
      </c>
      <c r="E306" s="36">
        <v>1788866.33</v>
      </c>
      <c r="F306">
        <v>0</v>
      </c>
      <c r="G306" s="36">
        <v>489978.44</v>
      </c>
      <c r="H306">
        <v>0</v>
      </c>
      <c r="I306" s="36">
        <v>489978.44</v>
      </c>
      <c r="J306" s="36">
        <v>1298887.8899999999</v>
      </c>
    </row>
    <row r="309" spans="1:10" x14ac:dyDescent="0.25">
      <c r="A309" t="s">
        <v>865</v>
      </c>
      <c r="B309" t="s">
        <v>864</v>
      </c>
      <c r="C309" t="s">
        <v>863</v>
      </c>
      <c r="D309" t="s">
        <v>861</v>
      </c>
      <c r="E309" t="s">
        <v>862</v>
      </c>
      <c r="F309" t="s">
        <v>862</v>
      </c>
      <c r="G309" t="s">
        <v>862</v>
      </c>
      <c r="H309" t="s">
        <v>862</v>
      </c>
      <c r="I309" t="s">
        <v>862</v>
      </c>
      <c r="J309" t="s">
        <v>861</v>
      </c>
    </row>
    <row r="310" spans="1:10" x14ac:dyDescent="0.25">
      <c r="A310" t="s">
        <v>371</v>
      </c>
      <c r="B310" t="s">
        <v>1071</v>
      </c>
      <c r="C310" t="s">
        <v>1062</v>
      </c>
      <c r="D310" t="s">
        <v>1070</v>
      </c>
      <c r="E310" s="36">
        <v>41005.089999999997</v>
      </c>
      <c r="F310">
        <v>0</v>
      </c>
      <c r="G310">
        <v>163.72999999999999</v>
      </c>
      <c r="H310">
        <v>0</v>
      </c>
      <c r="I310">
        <v>163.72999999999999</v>
      </c>
      <c r="J310" s="36">
        <v>40841.360000000001</v>
      </c>
    </row>
    <row r="311" spans="1:10" x14ac:dyDescent="0.25">
      <c r="A311" t="s">
        <v>430</v>
      </c>
      <c r="B311" t="s">
        <v>944</v>
      </c>
      <c r="C311" t="s">
        <v>1062</v>
      </c>
      <c r="D311" t="s">
        <v>1066</v>
      </c>
      <c r="E311" s="36">
        <v>-4667.46</v>
      </c>
      <c r="F311" s="36">
        <v>-39190</v>
      </c>
      <c r="G311" s="36">
        <v>-43857.46</v>
      </c>
      <c r="H311">
        <v>0</v>
      </c>
      <c r="I311" s="36">
        <v>-43857.46</v>
      </c>
      <c r="J311" s="36">
        <v>39190</v>
      </c>
    </row>
    <row r="312" spans="1:10" x14ac:dyDescent="0.25">
      <c r="A312" t="s">
        <v>436</v>
      </c>
      <c r="B312" t="s">
        <v>942</v>
      </c>
      <c r="C312" t="s">
        <v>1062</v>
      </c>
      <c r="D312" t="s">
        <v>1069</v>
      </c>
      <c r="E312" s="36">
        <v>3452972</v>
      </c>
      <c r="F312">
        <v>0</v>
      </c>
      <c r="G312">
        <v>0</v>
      </c>
      <c r="H312">
        <v>0</v>
      </c>
      <c r="I312">
        <v>0</v>
      </c>
      <c r="J312" s="36">
        <v>3452972</v>
      </c>
    </row>
    <row r="313" spans="1:10" x14ac:dyDescent="0.25">
      <c r="A313" t="s">
        <v>454</v>
      </c>
      <c r="B313" t="s">
        <v>939</v>
      </c>
      <c r="C313" t="s">
        <v>1062</v>
      </c>
      <c r="D313" t="s">
        <v>1063</v>
      </c>
      <c r="E313" s="36">
        <v>2000000</v>
      </c>
      <c r="F313">
        <v>0</v>
      </c>
      <c r="G313" s="36">
        <v>69206.39</v>
      </c>
      <c r="H313">
        <v>0</v>
      </c>
      <c r="I313" s="36">
        <v>69206.39</v>
      </c>
      <c r="J313" s="36">
        <v>1930793.61</v>
      </c>
    </row>
    <row r="314" spans="1:10" x14ac:dyDescent="0.25">
      <c r="A314" t="s">
        <v>484</v>
      </c>
      <c r="B314" t="s">
        <v>1054</v>
      </c>
      <c r="C314" t="s">
        <v>1062</v>
      </c>
      <c r="D314" t="s">
        <v>1068</v>
      </c>
      <c r="E314" s="36">
        <v>17213003.199999999</v>
      </c>
      <c r="F314" s="36">
        <v>97130.84</v>
      </c>
      <c r="G314" s="36">
        <v>161727.81</v>
      </c>
      <c r="H314">
        <v>0</v>
      </c>
      <c r="I314" s="36">
        <v>161727.81</v>
      </c>
      <c r="J314" s="36">
        <v>17051275.390000001</v>
      </c>
    </row>
    <row r="315" spans="1:10" x14ac:dyDescent="0.25">
      <c r="A315" t="s">
        <v>487</v>
      </c>
      <c r="B315" t="s">
        <v>1053</v>
      </c>
      <c r="C315" t="s">
        <v>1062</v>
      </c>
      <c r="D315" t="s">
        <v>1068</v>
      </c>
      <c r="E315" s="36">
        <v>431718.46</v>
      </c>
      <c r="F315">
        <v>0</v>
      </c>
      <c r="G315">
        <v>0</v>
      </c>
      <c r="H315">
        <v>0</v>
      </c>
      <c r="I315">
        <v>0</v>
      </c>
      <c r="J315" s="36">
        <v>431718.46</v>
      </c>
    </row>
    <row r="316" spans="1:10" x14ac:dyDescent="0.25">
      <c r="A316" t="s">
        <v>509</v>
      </c>
      <c r="B316" t="s">
        <v>1067</v>
      </c>
      <c r="C316" t="s">
        <v>1062</v>
      </c>
      <c r="D316" t="s">
        <v>1063</v>
      </c>
      <c r="E316" s="36">
        <v>752709.74</v>
      </c>
      <c r="F316">
        <v>0</v>
      </c>
      <c r="G316" s="36">
        <v>163954.82999999999</v>
      </c>
      <c r="H316">
        <v>0</v>
      </c>
      <c r="I316" s="36">
        <v>163954.82999999999</v>
      </c>
      <c r="J316" s="36">
        <v>588754.91</v>
      </c>
    </row>
    <row r="317" spans="1:10" x14ac:dyDescent="0.25">
      <c r="A317" t="s">
        <v>731</v>
      </c>
      <c r="B317" t="s">
        <v>907</v>
      </c>
      <c r="C317" t="s">
        <v>1062</v>
      </c>
      <c r="D317" t="s">
        <v>1066</v>
      </c>
      <c r="E317" s="36">
        <v>1664420.92</v>
      </c>
      <c r="F317" s="36">
        <v>284988.02</v>
      </c>
      <c r="G317" s="36">
        <v>284988.02</v>
      </c>
      <c r="H317">
        <v>0</v>
      </c>
      <c r="I317" s="36">
        <v>284988.02</v>
      </c>
      <c r="J317" s="36">
        <v>1379432.9</v>
      </c>
    </row>
    <row r="318" spans="1:10" x14ac:dyDescent="0.25">
      <c r="A318" t="s">
        <v>755</v>
      </c>
      <c r="B318" t="s">
        <v>1065</v>
      </c>
      <c r="C318" t="s">
        <v>1062</v>
      </c>
      <c r="D318" t="s">
        <v>1064</v>
      </c>
      <c r="E318" s="36">
        <v>2350000</v>
      </c>
      <c r="F318">
        <v>0</v>
      </c>
      <c r="G318">
        <v>0</v>
      </c>
      <c r="H318">
        <v>0</v>
      </c>
      <c r="I318">
        <v>0</v>
      </c>
      <c r="J318" s="36">
        <v>2350000</v>
      </c>
    </row>
    <row r="319" spans="1:10" x14ac:dyDescent="0.25">
      <c r="A319" t="s">
        <v>758</v>
      </c>
      <c r="B319" t="s">
        <v>902</v>
      </c>
      <c r="C319" t="s">
        <v>1062</v>
      </c>
      <c r="D319" t="s">
        <v>1063</v>
      </c>
      <c r="E319" s="36">
        <v>1687226</v>
      </c>
      <c r="F319">
        <v>0</v>
      </c>
      <c r="G319">
        <v>0</v>
      </c>
      <c r="H319">
        <v>0</v>
      </c>
      <c r="I319">
        <v>0</v>
      </c>
      <c r="J319" s="36">
        <v>1687226</v>
      </c>
    </row>
    <row r="320" spans="1:10" x14ac:dyDescent="0.25">
      <c r="A320" t="s">
        <v>758</v>
      </c>
      <c r="B320" t="s">
        <v>902</v>
      </c>
      <c r="C320" t="s">
        <v>1062</v>
      </c>
      <c r="D320" t="s">
        <v>1061</v>
      </c>
      <c r="E320" s="36">
        <v>7791630</v>
      </c>
      <c r="F320" s="36">
        <v>153739.63</v>
      </c>
      <c r="G320" s="36">
        <v>153739.63</v>
      </c>
      <c r="H320">
        <v>0</v>
      </c>
      <c r="I320" s="36">
        <v>153739.63</v>
      </c>
      <c r="J320" s="36">
        <v>7637890.3700000001</v>
      </c>
    </row>
    <row r="321" spans="1:10" x14ac:dyDescent="0.25">
      <c r="E321" t="s">
        <v>862</v>
      </c>
      <c r="F321" t="s">
        <v>862</v>
      </c>
      <c r="G321" t="s">
        <v>862</v>
      </c>
      <c r="H321" t="s">
        <v>862</v>
      </c>
      <c r="I321" t="s">
        <v>862</v>
      </c>
      <c r="J321" t="s">
        <v>861</v>
      </c>
    </row>
    <row r="322" spans="1:10" x14ac:dyDescent="0.25">
      <c r="A322" t="s">
        <v>860</v>
      </c>
      <c r="B322" t="s">
        <v>1060</v>
      </c>
      <c r="C322" t="s">
        <v>1059</v>
      </c>
      <c r="D322" t="s">
        <v>1058</v>
      </c>
      <c r="E322" s="36">
        <v>79557837.030000001</v>
      </c>
      <c r="F322" s="36">
        <v>1050736.2</v>
      </c>
      <c r="G322" s="36">
        <v>4989129.63</v>
      </c>
      <c r="H322">
        <v>0</v>
      </c>
      <c r="I322" s="36">
        <v>4989129.63</v>
      </c>
      <c r="J322" s="36">
        <v>74568707.400000006</v>
      </c>
    </row>
    <row r="325" spans="1:10" x14ac:dyDescent="0.25">
      <c r="A325" t="s">
        <v>264</v>
      </c>
      <c r="B325" t="s">
        <v>1057</v>
      </c>
      <c r="C325" t="s">
        <v>1052</v>
      </c>
      <c r="D325" t="s">
        <v>1051</v>
      </c>
      <c r="E325" s="36">
        <v>955200.22</v>
      </c>
      <c r="F325" s="36">
        <v>1098.53</v>
      </c>
      <c r="G325" s="36">
        <v>546905.94999999995</v>
      </c>
      <c r="H325">
        <v>0</v>
      </c>
      <c r="I325" s="36">
        <v>546905.94999999995</v>
      </c>
      <c r="J325" s="36">
        <v>408294.27</v>
      </c>
    </row>
    <row r="326" spans="1:10" x14ac:dyDescent="0.25">
      <c r="A326" t="s">
        <v>302</v>
      </c>
      <c r="B326" t="s">
        <v>1056</v>
      </c>
      <c r="C326" t="s">
        <v>1052</v>
      </c>
      <c r="D326" t="s">
        <v>1051</v>
      </c>
      <c r="E326" s="36">
        <v>2014811.67</v>
      </c>
      <c r="F326">
        <v>601.37</v>
      </c>
      <c r="G326" s="36">
        <v>40279.839999999997</v>
      </c>
      <c r="H326">
        <v>0</v>
      </c>
      <c r="I326" s="36">
        <v>40279.839999999997</v>
      </c>
      <c r="J326" s="36">
        <v>1974531.83</v>
      </c>
    </row>
    <row r="327" spans="1:10" x14ac:dyDescent="0.25">
      <c r="A327" t="s">
        <v>305</v>
      </c>
      <c r="B327" t="s">
        <v>1055</v>
      </c>
      <c r="C327" t="s">
        <v>1052</v>
      </c>
      <c r="D327" t="s">
        <v>1051</v>
      </c>
      <c r="E327" s="36">
        <v>6691949.7400000002</v>
      </c>
      <c r="F327">
        <v>0</v>
      </c>
      <c r="G327" s="36">
        <v>1040435.93</v>
      </c>
      <c r="H327">
        <v>0</v>
      </c>
      <c r="I327" s="36">
        <v>1040435.93</v>
      </c>
      <c r="J327" s="36">
        <v>5651513.8099999996</v>
      </c>
    </row>
    <row r="328" spans="1:10" x14ac:dyDescent="0.25">
      <c r="A328" t="s">
        <v>328</v>
      </c>
      <c r="B328" t="s">
        <v>1044</v>
      </c>
      <c r="C328" t="s">
        <v>1052</v>
      </c>
      <c r="D328" t="s">
        <v>1051</v>
      </c>
      <c r="E328" s="36">
        <v>5183828.33</v>
      </c>
      <c r="F328" s="36">
        <v>1752674.63</v>
      </c>
      <c r="G328" s="36">
        <v>2516922.2599999998</v>
      </c>
      <c r="H328">
        <v>0</v>
      </c>
      <c r="I328" s="36">
        <v>2516922.2599999998</v>
      </c>
      <c r="J328" s="36">
        <v>2666906.0699999998</v>
      </c>
    </row>
    <row r="329" spans="1:10" x14ac:dyDescent="0.25">
      <c r="A329" t="s">
        <v>484</v>
      </c>
      <c r="B329" t="s">
        <v>1054</v>
      </c>
      <c r="C329" t="s">
        <v>1052</v>
      </c>
      <c r="D329" t="s">
        <v>1051</v>
      </c>
      <c r="E329" s="36">
        <v>11283003.17</v>
      </c>
      <c r="F329" s="36">
        <v>97130.84</v>
      </c>
      <c r="G329" s="36">
        <v>161727.82</v>
      </c>
      <c r="H329">
        <v>0</v>
      </c>
      <c r="I329" s="36">
        <v>161727.82</v>
      </c>
      <c r="J329" s="36">
        <v>11121275.35</v>
      </c>
    </row>
    <row r="330" spans="1:10" x14ac:dyDescent="0.25">
      <c r="A330" t="s">
        <v>487</v>
      </c>
      <c r="B330" t="s">
        <v>1053</v>
      </c>
      <c r="C330" t="s">
        <v>1052</v>
      </c>
      <c r="D330" t="s">
        <v>1051</v>
      </c>
      <c r="E330" s="36">
        <v>431718.43</v>
      </c>
      <c r="F330">
        <v>0</v>
      </c>
      <c r="G330">
        <v>0</v>
      </c>
      <c r="H330">
        <v>0</v>
      </c>
      <c r="I330">
        <v>0</v>
      </c>
      <c r="J330" s="36">
        <v>431718.43</v>
      </c>
    </row>
    <row r="331" spans="1:10" x14ac:dyDescent="0.25">
      <c r="E331" t="s">
        <v>862</v>
      </c>
      <c r="F331" t="s">
        <v>862</v>
      </c>
      <c r="G331" t="s">
        <v>862</v>
      </c>
      <c r="H331" t="s">
        <v>862</v>
      </c>
      <c r="I331" t="s">
        <v>862</v>
      </c>
      <c r="J331" t="s">
        <v>861</v>
      </c>
    </row>
    <row r="332" spans="1:10" x14ac:dyDescent="0.25">
      <c r="A332" t="s">
        <v>860</v>
      </c>
      <c r="B332" t="s">
        <v>1050</v>
      </c>
      <c r="C332" t="s">
        <v>1049</v>
      </c>
      <c r="D332" t="s">
        <v>1048</v>
      </c>
      <c r="E332" s="36">
        <v>26560511.559999999</v>
      </c>
      <c r="F332" s="36">
        <v>1851505.37</v>
      </c>
      <c r="G332" s="36">
        <v>4306271.8</v>
      </c>
      <c r="H332">
        <v>0</v>
      </c>
      <c r="I332" s="36">
        <v>4306271.8</v>
      </c>
      <c r="J332" s="36">
        <v>22254239.760000002</v>
      </c>
    </row>
    <row r="335" spans="1:10" x14ac:dyDescent="0.25">
      <c r="A335" t="s">
        <v>37</v>
      </c>
      <c r="B335" t="s">
        <v>1038</v>
      </c>
      <c r="C335" t="s">
        <v>1043</v>
      </c>
      <c r="D335" t="s">
        <v>1046</v>
      </c>
      <c r="E335" s="36">
        <v>30160</v>
      </c>
      <c r="F335">
        <v>0</v>
      </c>
      <c r="G335">
        <v>0</v>
      </c>
      <c r="H335">
        <v>0</v>
      </c>
      <c r="I335">
        <v>0</v>
      </c>
      <c r="J335" s="36">
        <v>30160</v>
      </c>
    </row>
    <row r="336" spans="1:10" x14ac:dyDescent="0.25">
      <c r="A336" t="s">
        <v>57</v>
      </c>
      <c r="B336" t="s">
        <v>1047</v>
      </c>
      <c r="C336" t="s">
        <v>1043</v>
      </c>
      <c r="D336" t="s">
        <v>1045</v>
      </c>
      <c r="E336" s="36">
        <v>114590.67</v>
      </c>
      <c r="F336">
        <v>0</v>
      </c>
      <c r="G336">
        <v>0</v>
      </c>
      <c r="H336">
        <v>0</v>
      </c>
      <c r="I336">
        <v>0</v>
      </c>
      <c r="J336" s="36">
        <v>114590.67</v>
      </c>
    </row>
    <row r="337" spans="1:10" x14ac:dyDescent="0.25">
      <c r="A337" t="s">
        <v>74</v>
      </c>
      <c r="B337" t="s">
        <v>1031</v>
      </c>
      <c r="C337" t="s">
        <v>1043</v>
      </c>
      <c r="D337" t="s">
        <v>1046</v>
      </c>
      <c r="E337" s="36">
        <v>188089.48</v>
      </c>
      <c r="F337">
        <v>0</v>
      </c>
      <c r="G337">
        <v>0</v>
      </c>
      <c r="H337">
        <v>0</v>
      </c>
      <c r="I337">
        <v>0</v>
      </c>
      <c r="J337" s="36">
        <v>188089.48</v>
      </c>
    </row>
    <row r="338" spans="1:10" x14ac:dyDescent="0.25">
      <c r="A338" t="s">
        <v>196</v>
      </c>
      <c r="B338" t="s">
        <v>994</v>
      </c>
      <c r="C338" t="s">
        <v>1043</v>
      </c>
      <c r="D338" t="s">
        <v>1046</v>
      </c>
      <c r="E338" s="36">
        <v>48000</v>
      </c>
      <c r="F338">
        <v>0</v>
      </c>
      <c r="G338">
        <v>0</v>
      </c>
      <c r="H338">
        <v>0</v>
      </c>
      <c r="I338">
        <v>0</v>
      </c>
      <c r="J338" s="36">
        <v>48000</v>
      </c>
    </row>
    <row r="339" spans="1:10" x14ac:dyDescent="0.25">
      <c r="A339" t="s">
        <v>203</v>
      </c>
      <c r="B339" t="s">
        <v>991</v>
      </c>
      <c r="C339" t="s">
        <v>1043</v>
      </c>
      <c r="D339" t="s">
        <v>1045</v>
      </c>
      <c r="E339" s="36">
        <v>34605.839999999997</v>
      </c>
      <c r="F339">
        <v>0</v>
      </c>
      <c r="G339">
        <v>0</v>
      </c>
      <c r="H339">
        <v>0</v>
      </c>
      <c r="I339">
        <v>0</v>
      </c>
      <c r="J339" s="36">
        <v>34605.839999999997</v>
      </c>
    </row>
    <row r="340" spans="1:10" x14ac:dyDescent="0.25">
      <c r="A340" t="s">
        <v>328</v>
      </c>
      <c r="B340" t="s">
        <v>1044</v>
      </c>
      <c r="C340" t="s">
        <v>1043</v>
      </c>
      <c r="D340" t="s">
        <v>1042</v>
      </c>
      <c r="E340" s="36">
        <v>6783641.54</v>
      </c>
      <c r="F340" s="36">
        <v>2306150.83</v>
      </c>
      <c r="G340" s="36">
        <v>3311739.82</v>
      </c>
      <c r="H340">
        <v>0</v>
      </c>
      <c r="I340" s="36">
        <v>3311739.82</v>
      </c>
      <c r="J340" s="36">
        <v>3471901.72</v>
      </c>
    </row>
    <row r="341" spans="1:10" x14ac:dyDescent="0.25">
      <c r="E341" t="s">
        <v>862</v>
      </c>
      <c r="F341" t="s">
        <v>862</v>
      </c>
      <c r="G341" t="s">
        <v>862</v>
      </c>
      <c r="H341" t="s">
        <v>862</v>
      </c>
      <c r="I341" t="s">
        <v>862</v>
      </c>
      <c r="J341" t="s">
        <v>861</v>
      </c>
    </row>
    <row r="342" spans="1:10" x14ac:dyDescent="0.25">
      <c r="A342" t="s">
        <v>860</v>
      </c>
      <c r="B342" t="s">
        <v>1041</v>
      </c>
      <c r="C342" t="s">
        <v>1040</v>
      </c>
      <c r="D342" t="s">
        <v>1039</v>
      </c>
      <c r="E342" s="36">
        <v>7199087.5300000003</v>
      </c>
      <c r="F342" s="36">
        <v>2306150.83</v>
      </c>
      <c r="G342" s="36">
        <v>3311739.82</v>
      </c>
      <c r="H342">
        <v>0</v>
      </c>
      <c r="I342" s="36">
        <v>3311739.82</v>
      </c>
      <c r="J342" s="36">
        <v>3887347.71</v>
      </c>
    </row>
    <row r="345" spans="1:10" x14ac:dyDescent="0.25">
      <c r="A345" t="s">
        <v>37</v>
      </c>
      <c r="B345" t="s">
        <v>1038</v>
      </c>
      <c r="C345" t="s">
        <v>895</v>
      </c>
      <c r="D345" t="s">
        <v>894</v>
      </c>
      <c r="E345" s="36">
        <v>16958890.390000001</v>
      </c>
      <c r="F345" s="36">
        <v>100029.99</v>
      </c>
      <c r="G345" s="36">
        <v>423711.85</v>
      </c>
      <c r="H345">
        <v>0</v>
      </c>
      <c r="I345" s="36">
        <v>423711.85</v>
      </c>
      <c r="J345" s="36">
        <v>16535178.539999999</v>
      </c>
    </row>
    <row r="346" spans="1:10" x14ac:dyDescent="0.25">
      <c r="A346" t="s">
        <v>31</v>
      </c>
      <c r="B346" t="s">
        <v>1037</v>
      </c>
      <c r="C346" t="s">
        <v>895</v>
      </c>
      <c r="D346" t="s">
        <v>894</v>
      </c>
      <c r="E346" s="36">
        <v>28031.26</v>
      </c>
      <c r="F346">
        <v>0</v>
      </c>
      <c r="G346">
        <v>0</v>
      </c>
      <c r="H346">
        <v>0</v>
      </c>
      <c r="I346">
        <v>0</v>
      </c>
      <c r="J346" s="36">
        <v>28031.26</v>
      </c>
    </row>
    <row r="347" spans="1:10" x14ac:dyDescent="0.25">
      <c r="A347" t="s">
        <v>43</v>
      </c>
      <c r="B347" t="s">
        <v>1036</v>
      </c>
      <c r="C347" t="s">
        <v>895</v>
      </c>
      <c r="D347" t="s">
        <v>894</v>
      </c>
      <c r="E347" s="36">
        <v>146584.03</v>
      </c>
      <c r="F347" s="36">
        <v>16112.78</v>
      </c>
      <c r="G347" s="36">
        <v>25263.02</v>
      </c>
      <c r="H347">
        <v>0</v>
      </c>
      <c r="I347" s="36">
        <v>25263.02</v>
      </c>
      <c r="J347" s="36">
        <v>121321.01</v>
      </c>
    </row>
    <row r="348" spans="1:10" x14ac:dyDescent="0.25">
      <c r="A348" t="s">
        <v>48</v>
      </c>
      <c r="B348" t="s">
        <v>1035</v>
      </c>
      <c r="C348" t="s">
        <v>895</v>
      </c>
      <c r="D348" t="s">
        <v>894</v>
      </c>
      <c r="E348" s="36">
        <v>308714.42</v>
      </c>
      <c r="F348">
        <v>0</v>
      </c>
      <c r="G348">
        <v>0</v>
      </c>
      <c r="H348">
        <v>0</v>
      </c>
      <c r="I348">
        <v>0</v>
      </c>
      <c r="J348" s="36">
        <v>308714.42</v>
      </c>
    </row>
    <row r="349" spans="1:10" x14ac:dyDescent="0.25">
      <c r="A349" t="s">
        <v>54</v>
      </c>
      <c r="B349" t="s">
        <v>1034</v>
      </c>
      <c r="C349" t="s">
        <v>895</v>
      </c>
      <c r="D349" t="s">
        <v>894</v>
      </c>
      <c r="E349" s="36">
        <v>3288361.4</v>
      </c>
      <c r="F349">
        <v>0</v>
      </c>
      <c r="G349" s="36">
        <v>19958.830000000002</v>
      </c>
      <c r="H349">
        <v>0</v>
      </c>
      <c r="I349" s="36">
        <v>19958.830000000002</v>
      </c>
      <c r="J349" s="36">
        <v>3268402.57</v>
      </c>
    </row>
    <row r="350" spans="1:10" x14ac:dyDescent="0.25">
      <c r="A350" t="s">
        <v>62</v>
      </c>
      <c r="B350" t="s">
        <v>1033</v>
      </c>
      <c r="C350" t="s">
        <v>895</v>
      </c>
      <c r="D350" t="s">
        <v>894</v>
      </c>
      <c r="E350" s="36">
        <v>15005939.52</v>
      </c>
      <c r="F350" s="36">
        <v>1172745.67</v>
      </c>
      <c r="G350" s="36">
        <v>10052122.029999999</v>
      </c>
      <c r="H350">
        <v>0</v>
      </c>
      <c r="I350" s="36">
        <v>10052122.029999999</v>
      </c>
      <c r="J350" s="36">
        <v>4953817.49</v>
      </c>
    </row>
    <row r="351" spans="1:10" x14ac:dyDescent="0.25">
      <c r="A351" t="s">
        <v>62</v>
      </c>
      <c r="B351" t="s">
        <v>1033</v>
      </c>
      <c r="C351" t="s">
        <v>895</v>
      </c>
      <c r="D351" t="s">
        <v>899</v>
      </c>
      <c r="E351" s="36">
        <v>1080000</v>
      </c>
      <c r="F351">
        <v>0</v>
      </c>
      <c r="G351">
        <v>0</v>
      </c>
      <c r="H351">
        <v>0</v>
      </c>
      <c r="I351">
        <v>0</v>
      </c>
      <c r="J351" s="36">
        <v>1080000</v>
      </c>
    </row>
    <row r="352" spans="1:10" x14ac:dyDescent="0.25">
      <c r="A352" t="s">
        <v>67</v>
      </c>
      <c r="B352" t="s">
        <v>1033</v>
      </c>
      <c r="C352" t="s">
        <v>895</v>
      </c>
      <c r="D352" t="s">
        <v>894</v>
      </c>
      <c r="E352" s="36">
        <v>3765183.12</v>
      </c>
      <c r="F352" s="36">
        <v>2319.75</v>
      </c>
      <c r="G352" s="36">
        <v>9985.4599999999991</v>
      </c>
      <c r="H352">
        <v>0</v>
      </c>
      <c r="I352" s="36">
        <v>9985.4599999999991</v>
      </c>
      <c r="J352" s="36">
        <v>3755197.66</v>
      </c>
    </row>
    <row r="353" spans="1:10" x14ac:dyDescent="0.25">
      <c r="A353" t="s">
        <v>71</v>
      </c>
      <c r="B353" t="s">
        <v>1032</v>
      </c>
      <c r="C353" t="s">
        <v>895</v>
      </c>
      <c r="D353" t="s">
        <v>894</v>
      </c>
      <c r="E353" s="36">
        <v>13329398.99</v>
      </c>
      <c r="F353">
        <v>0</v>
      </c>
      <c r="G353">
        <v>0</v>
      </c>
      <c r="H353">
        <v>0</v>
      </c>
      <c r="I353">
        <v>0</v>
      </c>
      <c r="J353" s="36">
        <v>13329398.99</v>
      </c>
    </row>
    <row r="354" spans="1:10" x14ac:dyDescent="0.25">
      <c r="A354" t="s">
        <v>71</v>
      </c>
      <c r="B354" t="s">
        <v>1032</v>
      </c>
      <c r="C354" t="s">
        <v>895</v>
      </c>
      <c r="D354" t="s">
        <v>897</v>
      </c>
      <c r="E354" s="36">
        <v>10953343.289999999</v>
      </c>
      <c r="F354" s="36">
        <v>1932059.85</v>
      </c>
      <c r="G354" s="36">
        <v>9560751.7899999991</v>
      </c>
      <c r="H354">
        <v>0</v>
      </c>
      <c r="I354" s="36">
        <v>9560751.7899999991</v>
      </c>
      <c r="J354" s="36">
        <v>1392591.5</v>
      </c>
    </row>
    <row r="355" spans="1:10" x14ac:dyDescent="0.25">
      <c r="A355" t="s">
        <v>74</v>
      </c>
      <c r="B355" t="s">
        <v>1031</v>
      </c>
      <c r="C355" t="s">
        <v>895</v>
      </c>
      <c r="D355" t="s">
        <v>894</v>
      </c>
      <c r="E355" s="36">
        <v>17421</v>
      </c>
      <c r="F355">
        <v>0</v>
      </c>
      <c r="G355">
        <v>0</v>
      </c>
      <c r="H355">
        <v>0</v>
      </c>
      <c r="I355">
        <v>0</v>
      </c>
      <c r="J355" s="36">
        <v>17421</v>
      </c>
    </row>
    <row r="356" spans="1:10" x14ac:dyDescent="0.25">
      <c r="A356" t="s">
        <v>77</v>
      </c>
      <c r="B356" t="s">
        <v>1030</v>
      </c>
      <c r="C356" t="s">
        <v>895</v>
      </c>
      <c r="D356" t="s">
        <v>894</v>
      </c>
      <c r="E356" s="36">
        <v>292290.64</v>
      </c>
      <c r="F356">
        <v>962.18</v>
      </c>
      <c r="G356" s="36">
        <v>41075.18</v>
      </c>
      <c r="H356">
        <v>0</v>
      </c>
      <c r="I356" s="36">
        <v>41075.18</v>
      </c>
      <c r="J356" s="36">
        <v>251215.46</v>
      </c>
    </row>
    <row r="359" spans="1:10" x14ac:dyDescent="0.25">
      <c r="A359" t="s">
        <v>865</v>
      </c>
      <c r="B359" t="s">
        <v>864</v>
      </c>
      <c r="C359" t="s">
        <v>863</v>
      </c>
      <c r="D359" t="s">
        <v>861</v>
      </c>
      <c r="E359" t="s">
        <v>862</v>
      </c>
      <c r="F359" t="s">
        <v>862</v>
      </c>
      <c r="G359" t="s">
        <v>862</v>
      </c>
      <c r="H359" t="s">
        <v>862</v>
      </c>
      <c r="I359" t="s">
        <v>862</v>
      </c>
      <c r="J359" t="s">
        <v>861</v>
      </c>
    </row>
    <row r="360" spans="1:10" x14ac:dyDescent="0.25">
      <c r="A360" t="s">
        <v>81</v>
      </c>
      <c r="B360" t="s">
        <v>1029</v>
      </c>
      <c r="C360" t="s">
        <v>895</v>
      </c>
      <c r="D360" t="s">
        <v>900</v>
      </c>
      <c r="E360" s="36">
        <v>1033143.74</v>
      </c>
      <c r="F360">
        <v>120.27</v>
      </c>
      <c r="G360" s="36">
        <v>511600.05</v>
      </c>
      <c r="H360">
        <v>0</v>
      </c>
      <c r="I360" s="36">
        <v>511600.05</v>
      </c>
      <c r="J360" s="36">
        <v>521543.69</v>
      </c>
    </row>
    <row r="361" spans="1:10" x14ac:dyDescent="0.25">
      <c r="A361" t="s">
        <v>86</v>
      </c>
      <c r="B361" t="s">
        <v>1028</v>
      </c>
      <c r="C361" t="s">
        <v>895</v>
      </c>
      <c r="D361" t="s">
        <v>894</v>
      </c>
      <c r="E361" s="36">
        <v>190602.98</v>
      </c>
      <c r="F361" s="36">
        <v>30032.63</v>
      </c>
      <c r="G361" s="36">
        <v>157786.16</v>
      </c>
      <c r="H361">
        <v>0</v>
      </c>
      <c r="I361" s="36">
        <v>157786.16</v>
      </c>
      <c r="J361" s="36">
        <v>32816.82</v>
      </c>
    </row>
    <row r="362" spans="1:10" x14ac:dyDescent="0.25">
      <c r="A362" t="s">
        <v>91</v>
      </c>
      <c r="B362" t="s">
        <v>1027</v>
      </c>
      <c r="C362" t="s">
        <v>895</v>
      </c>
      <c r="D362" t="s">
        <v>894</v>
      </c>
      <c r="E362" s="36">
        <v>2920168.32</v>
      </c>
      <c r="F362" s="36">
        <v>572775.06000000006</v>
      </c>
      <c r="G362" s="36">
        <v>813803.38</v>
      </c>
      <c r="H362">
        <v>0</v>
      </c>
      <c r="I362" s="36">
        <v>813803.38</v>
      </c>
      <c r="J362" s="36">
        <v>2106364.94</v>
      </c>
    </row>
    <row r="363" spans="1:10" x14ac:dyDescent="0.25">
      <c r="A363" t="s">
        <v>94</v>
      </c>
      <c r="B363" t="s">
        <v>1026</v>
      </c>
      <c r="C363" t="s">
        <v>895</v>
      </c>
      <c r="D363" t="s">
        <v>894</v>
      </c>
      <c r="E363" s="36">
        <v>1836503.24</v>
      </c>
      <c r="F363" s="36">
        <v>142468.09</v>
      </c>
      <c r="G363" s="36">
        <v>520918.93</v>
      </c>
      <c r="H363">
        <v>0</v>
      </c>
      <c r="I363" s="36">
        <v>520918.93</v>
      </c>
      <c r="J363" s="36">
        <v>1315584.31</v>
      </c>
    </row>
    <row r="364" spans="1:10" x14ac:dyDescent="0.25">
      <c r="A364" t="s">
        <v>96</v>
      </c>
      <c r="B364" t="s">
        <v>1025</v>
      </c>
      <c r="C364" t="s">
        <v>895</v>
      </c>
      <c r="D364" t="s">
        <v>894</v>
      </c>
      <c r="E364" s="36">
        <v>884734.27</v>
      </c>
      <c r="F364" s="36">
        <v>15075.53</v>
      </c>
      <c r="G364" s="36">
        <v>16221.64</v>
      </c>
      <c r="H364">
        <v>0</v>
      </c>
      <c r="I364" s="36">
        <v>16221.64</v>
      </c>
      <c r="J364" s="36">
        <v>868512.63</v>
      </c>
    </row>
    <row r="365" spans="1:10" x14ac:dyDescent="0.25">
      <c r="A365" t="s">
        <v>99</v>
      </c>
      <c r="B365" t="s">
        <v>1024</v>
      </c>
      <c r="C365" t="s">
        <v>895</v>
      </c>
      <c r="D365" t="s">
        <v>894</v>
      </c>
      <c r="E365" s="36">
        <v>78904.509999999995</v>
      </c>
      <c r="F365">
        <v>0</v>
      </c>
      <c r="G365">
        <v>0</v>
      </c>
      <c r="H365">
        <v>0</v>
      </c>
      <c r="I365">
        <v>0</v>
      </c>
      <c r="J365" s="36">
        <v>78904.509999999995</v>
      </c>
    </row>
    <row r="366" spans="1:10" x14ac:dyDescent="0.25">
      <c r="A366" t="s">
        <v>102</v>
      </c>
      <c r="B366" t="s">
        <v>1023</v>
      </c>
      <c r="C366" t="s">
        <v>895</v>
      </c>
      <c r="D366" t="s">
        <v>894</v>
      </c>
      <c r="E366" s="36">
        <v>98066.76</v>
      </c>
      <c r="F366">
        <v>0</v>
      </c>
      <c r="G366">
        <v>0</v>
      </c>
      <c r="H366">
        <v>0</v>
      </c>
      <c r="I366">
        <v>0</v>
      </c>
      <c r="J366" s="36">
        <v>98066.76</v>
      </c>
    </row>
    <row r="367" spans="1:10" x14ac:dyDescent="0.25">
      <c r="A367" t="s">
        <v>105</v>
      </c>
      <c r="B367" t="s">
        <v>1022</v>
      </c>
      <c r="C367" t="s">
        <v>895</v>
      </c>
      <c r="D367" t="s">
        <v>894</v>
      </c>
      <c r="E367" s="36">
        <v>132929.06</v>
      </c>
      <c r="F367">
        <v>0</v>
      </c>
      <c r="G367">
        <v>0</v>
      </c>
      <c r="H367">
        <v>0</v>
      </c>
      <c r="I367">
        <v>0</v>
      </c>
      <c r="J367" s="36">
        <v>132929.06</v>
      </c>
    </row>
    <row r="368" spans="1:10" x14ac:dyDescent="0.25">
      <c r="A368" t="s">
        <v>108</v>
      </c>
      <c r="B368" t="s">
        <v>1021</v>
      </c>
      <c r="C368" t="s">
        <v>895</v>
      </c>
      <c r="D368" t="s">
        <v>894</v>
      </c>
      <c r="E368" s="36">
        <v>129843.07</v>
      </c>
      <c r="F368">
        <v>0</v>
      </c>
      <c r="G368">
        <v>0</v>
      </c>
      <c r="H368">
        <v>0</v>
      </c>
      <c r="I368">
        <v>0</v>
      </c>
      <c r="J368" s="36">
        <v>129843.07</v>
      </c>
    </row>
    <row r="369" spans="1:10" x14ac:dyDescent="0.25">
      <c r="A369" t="s">
        <v>112</v>
      </c>
      <c r="B369" t="s">
        <v>1020</v>
      </c>
      <c r="C369" t="s">
        <v>895</v>
      </c>
      <c r="D369" t="s">
        <v>894</v>
      </c>
      <c r="E369" s="36">
        <v>28358341.449999999</v>
      </c>
      <c r="F369">
        <v>0</v>
      </c>
      <c r="G369">
        <v>0</v>
      </c>
      <c r="H369">
        <v>0</v>
      </c>
      <c r="I369">
        <v>0</v>
      </c>
      <c r="J369" s="36">
        <v>28358341.449999999</v>
      </c>
    </row>
    <row r="370" spans="1:10" x14ac:dyDescent="0.25">
      <c r="A370" t="s">
        <v>112</v>
      </c>
      <c r="B370" t="s">
        <v>1020</v>
      </c>
      <c r="C370" t="s">
        <v>895</v>
      </c>
      <c r="D370" t="s">
        <v>897</v>
      </c>
      <c r="E370" s="36">
        <v>9516129.3000000007</v>
      </c>
      <c r="F370">
        <v>0</v>
      </c>
      <c r="G370" s="36">
        <v>9516129.3000000007</v>
      </c>
      <c r="H370">
        <v>0</v>
      </c>
      <c r="I370" s="36">
        <v>9516129.3000000007</v>
      </c>
      <c r="J370">
        <v>0</v>
      </c>
    </row>
    <row r="371" spans="1:10" x14ac:dyDescent="0.25">
      <c r="A371" t="s">
        <v>115</v>
      </c>
      <c r="B371" t="s">
        <v>1019</v>
      </c>
      <c r="C371" t="s">
        <v>895</v>
      </c>
      <c r="D371" t="s">
        <v>894</v>
      </c>
      <c r="E371" s="36">
        <v>4397.84</v>
      </c>
      <c r="F371">
        <v>0</v>
      </c>
      <c r="G371">
        <v>0</v>
      </c>
      <c r="H371">
        <v>0</v>
      </c>
      <c r="I371">
        <v>0</v>
      </c>
      <c r="J371" s="36">
        <v>4397.84</v>
      </c>
    </row>
    <row r="372" spans="1:10" x14ac:dyDescent="0.25">
      <c r="A372" t="s">
        <v>118</v>
      </c>
      <c r="B372" t="s">
        <v>1018</v>
      </c>
      <c r="C372" t="s">
        <v>895</v>
      </c>
      <c r="D372" t="s">
        <v>894</v>
      </c>
      <c r="E372" s="36">
        <v>116262</v>
      </c>
      <c r="F372" s="36">
        <v>3969.82</v>
      </c>
      <c r="G372" s="36">
        <v>10015.98</v>
      </c>
      <c r="H372">
        <v>0</v>
      </c>
      <c r="I372" s="36">
        <v>10015.98</v>
      </c>
      <c r="J372" s="36">
        <v>106246.02</v>
      </c>
    </row>
    <row r="373" spans="1:10" x14ac:dyDescent="0.25">
      <c r="A373" t="s">
        <v>122</v>
      </c>
      <c r="B373" t="s">
        <v>1017</v>
      </c>
      <c r="C373" t="s">
        <v>895</v>
      </c>
      <c r="D373" t="s">
        <v>894</v>
      </c>
      <c r="E373" s="36">
        <v>28317737.32</v>
      </c>
      <c r="F373" s="36">
        <v>258993.23</v>
      </c>
      <c r="G373" s="36">
        <v>2338068.5299999998</v>
      </c>
      <c r="H373">
        <v>0</v>
      </c>
      <c r="I373" s="36">
        <v>2338068.5299999998</v>
      </c>
      <c r="J373" s="36">
        <v>25979668.789999999</v>
      </c>
    </row>
    <row r="374" spans="1:10" x14ac:dyDescent="0.25">
      <c r="A374" t="s">
        <v>126</v>
      </c>
      <c r="B374" t="s">
        <v>1016</v>
      </c>
      <c r="C374" t="s">
        <v>895</v>
      </c>
      <c r="D374" t="s">
        <v>894</v>
      </c>
      <c r="E374" s="36">
        <v>559651.44999999995</v>
      </c>
      <c r="F374">
        <v>0</v>
      </c>
      <c r="G374">
        <v>0</v>
      </c>
      <c r="H374">
        <v>0</v>
      </c>
      <c r="I374">
        <v>0</v>
      </c>
      <c r="J374" s="36">
        <v>559651.44999999995</v>
      </c>
    </row>
    <row r="375" spans="1:10" x14ac:dyDescent="0.25">
      <c r="A375" t="s">
        <v>129</v>
      </c>
      <c r="B375" t="s">
        <v>1015</v>
      </c>
      <c r="C375" t="s">
        <v>895</v>
      </c>
      <c r="D375" t="s">
        <v>894</v>
      </c>
      <c r="E375" s="36">
        <v>17500416.219999999</v>
      </c>
      <c r="F375" s="36">
        <v>9119.0499999999993</v>
      </c>
      <c r="G375" s="36">
        <v>19550.38</v>
      </c>
      <c r="H375">
        <v>0</v>
      </c>
      <c r="I375" s="36">
        <v>19550.38</v>
      </c>
      <c r="J375" s="36">
        <v>17480865.84</v>
      </c>
    </row>
    <row r="376" spans="1:10" x14ac:dyDescent="0.25">
      <c r="A376" t="s">
        <v>132</v>
      </c>
      <c r="B376" t="s">
        <v>1014</v>
      </c>
      <c r="C376" t="s">
        <v>895</v>
      </c>
      <c r="D376" t="s">
        <v>894</v>
      </c>
      <c r="E376" s="36">
        <v>83912.88</v>
      </c>
      <c r="F376">
        <v>0</v>
      </c>
      <c r="G376">
        <v>0</v>
      </c>
      <c r="H376">
        <v>0</v>
      </c>
      <c r="I376">
        <v>0</v>
      </c>
      <c r="J376" s="36">
        <v>83912.88</v>
      </c>
    </row>
    <row r="377" spans="1:10" x14ac:dyDescent="0.25">
      <c r="A377" t="s">
        <v>135</v>
      </c>
      <c r="B377" t="s">
        <v>1013</v>
      </c>
      <c r="C377" t="s">
        <v>895</v>
      </c>
      <c r="D377" t="s">
        <v>894</v>
      </c>
      <c r="E377" s="36">
        <v>83469.61</v>
      </c>
      <c r="F377">
        <v>0</v>
      </c>
      <c r="G377">
        <v>0</v>
      </c>
      <c r="H377">
        <v>0</v>
      </c>
      <c r="I377">
        <v>0</v>
      </c>
      <c r="J377" s="36">
        <v>83469.61</v>
      </c>
    </row>
    <row r="378" spans="1:10" x14ac:dyDescent="0.25">
      <c r="A378" t="s">
        <v>138</v>
      </c>
      <c r="B378" t="s">
        <v>1012</v>
      </c>
      <c r="C378" t="s">
        <v>895</v>
      </c>
      <c r="D378" t="s">
        <v>894</v>
      </c>
      <c r="E378" s="36">
        <v>83923.67</v>
      </c>
      <c r="F378">
        <v>0</v>
      </c>
      <c r="G378">
        <v>0</v>
      </c>
      <c r="H378">
        <v>0</v>
      </c>
      <c r="I378">
        <v>0</v>
      </c>
      <c r="J378" s="36">
        <v>83923.67</v>
      </c>
    </row>
    <row r="379" spans="1:10" x14ac:dyDescent="0.25">
      <c r="A379" t="s">
        <v>141</v>
      </c>
      <c r="B379" t="s">
        <v>1011</v>
      </c>
      <c r="C379" t="s">
        <v>895</v>
      </c>
      <c r="D379" t="s">
        <v>894</v>
      </c>
      <c r="E379" s="36">
        <v>357189.73</v>
      </c>
      <c r="F379">
        <v>0</v>
      </c>
      <c r="G379">
        <v>0</v>
      </c>
      <c r="H379">
        <v>0</v>
      </c>
      <c r="I379">
        <v>0</v>
      </c>
      <c r="J379" s="36">
        <v>357189.73</v>
      </c>
    </row>
    <row r="380" spans="1:10" x14ac:dyDescent="0.25">
      <c r="A380" t="s">
        <v>144</v>
      </c>
      <c r="B380" t="s">
        <v>1010</v>
      </c>
      <c r="C380" t="s">
        <v>895</v>
      </c>
      <c r="D380" t="s">
        <v>894</v>
      </c>
      <c r="E380" s="36">
        <v>271890.39</v>
      </c>
      <c r="F380">
        <v>0</v>
      </c>
      <c r="G380" s="36">
        <v>119993.56</v>
      </c>
      <c r="H380">
        <v>0</v>
      </c>
      <c r="I380" s="36">
        <v>119993.56</v>
      </c>
      <c r="J380" s="36">
        <v>151896.82999999999</v>
      </c>
    </row>
    <row r="381" spans="1:10" x14ac:dyDescent="0.25">
      <c r="A381" t="s">
        <v>147</v>
      </c>
      <c r="B381" t="s">
        <v>1009</v>
      </c>
      <c r="C381" t="s">
        <v>895</v>
      </c>
      <c r="D381" t="s">
        <v>894</v>
      </c>
      <c r="E381" s="36">
        <v>2922628.4</v>
      </c>
      <c r="F381">
        <v>0</v>
      </c>
      <c r="G381" s="36">
        <v>3438.28</v>
      </c>
      <c r="H381">
        <v>0</v>
      </c>
      <c r="I381" s="36">
        <v>3438.28</v>
      </c>
      <c r="J381" s="36">
        <v>2919190.12</v>
      </c>
    </row>
    <row r="382" spans="1:10" x14ac:dyDescent="0.25">
      <c r="A382" t="s">
        <v>150</v>
      </c>
      <c r="B382" t="s">
        <v>1008</v>
      </c>
      <c r="C382" t="s">
        <v>895</v>
      </c>
      <c r="D382" t="s">
        <v>894</v>
      </c>
      <c r="E382" s="36">
        <v>20791.759999999998</v>
      </c>
      <c r="F382" s="36">
        <v>10981.65</v>
      </c>
      <c r="G382" s="36">
        <v>15086.14</v>
      </c>
      <c r="H382">
        <v>0</v>
      </c>
      <c r="I382" s="36">
        <v>15086.14</v>
      </c>
      <c r="J382" s="36">
        <v>5705.62</v>
      </c>
    </row>
    <row r="383" spans="1:10" x14ac:dyDescent="0.25">
      <c r="A383" t="s">
        <v>153</v>
      </c>
      <c r="B383" t="s">
        <v>1007</v>
      </c>
      <c r="C383" t="s">
        <v>895</v>
      </c>
      <c r="D383" t="s">
        <v>894</v>
      </c>
      <c r="E383" s="36">
        <v>3566.75</v>
      </c>
      <c r="F383">
        <v>0</v>
      </c>
      <c r="G383">
        <v>0</v>
      </c>
      <c r="H383">
        <v>0</v>
      </c>
      <c r="I383">
        <v>0</v>
      </c>
      <c r="J383" s="36">
        <v>3566.75</v>
      </c>
    </row>
    <row r="384" spans="1:10" x14ac:dyDescent="0.25">
      <c r="A384" t="s">
        <v>156</v>
      </c>
      <c r="B384" t="s">
        <v>1006</v>
      </c>
      <c r="C384" t="s">
        <v>895</v>
      </c>
      <c r="D384" t="s">
        <v>894</v>
      </c>
      <c r="E384" s="36">
        <v>82527.19</v>
      </c>
      <c r="F384" s="36">
        <v>4069.97</v>
      </c>
      <c r="G384" s="36">
        <v>53749.73</v>
      </c>
      <c r="H384">
        <v>0</v>
      </c>
      <c r="I384" s="36">
        <v>53749.73</v>
      </c>
      <c r="J384" s="36">
        <v>28777.46</v>
      </c>
    </row>
    <row r="385" spans="1:10" x14ac:dyDescent="0.25">
      <c r="A385" t="s">
        <v>159</v>
      </c>
      <c r="B385" t="s">
        <v>1005</v>
      </c>
      <c r="C385" t="s">
        <v>895</v>
      </c>
      <c r="D385" t="s">
        <v>894</v>
      </c>
      <c r="E385" s="36">
        <v>3823068.92</v>
      </c>
      <c r="F385" s="36">
        <v>5274.1</v>
      </c>
      <c r="G385" s="36">
        <v>70857.61</v>
      </c>
      <c r="H385">
        <v>0</v>
      </c>
      <c r="I385" s="36">
        <v>70857.61</v>
      </c>
      <c r="J385" s="36">
        <v>3752211.31</v>
      </c>
    </row>
    <row r="386" spans="1:10" x14ac:dyDescent="0.25">
      <c r="A386" t="s">
        <v>162</v>
      </c>
      <c r="B386" t="s">
        <v>1004</v>
      </c>
      <c r="C386" t="s">
        <v>895</v>
      </c>
      <c r="D386" t="s">
        <v>894</v>
      </c>
      <c r="E386" s="36">
        <v>49942.48</v>
      </c>
      <c r="F386">
        <v>0</v>
      </c>
      <c r="G386" s="36">
        <v>18517.2</v>
      </c>
      <c r="H386">
        <v>0</v>
      </c>
      <c r="I386" s="36">
        <v>18517.2</v>
      </c>
      <c r="J386" s="36">
        <v>31425.279999999999</v>
      </c>
    </row>
    <row r="387" spans="1:10" x14ac:dyDescent="0.25">
      <c r="A387" t="s">
        <v>165</v>
      </c>
      <c r="B387" t="s">
        <v>1003</v>
      </c>
      <c r="C387" t="s">
        <v>895</v>
      </c>
      <c r="D387" t="s">
        <v>894</v>
      </c>
      <c r="E387" s="36">
        <v>591284.93999999994</v>
      </c>
      <c r="F387" s="36">
        <v>12452.16</v>
      </c>
      <c r="G387" s="36">
        <v>43331.65</v>
      </c>
      <c r="H387">
        <v>0</v>
      </c>
      <c r="I387" s="36">
        <v>43331.65</v>
      </c>
      <c r="J387" s="36">
        <v>547953.29</v>
      </c>
    </row>
    <row r="388" spans="1:10" x14ac:dyDescent="0.25">
      <c r="A388" t="s">
        <v>168</v>
      </c>
      <c r="B388" t="s">
        <v>1002</v>
      </c>
      <c r="C388" t="s">
        <v>895</v>
      </c>
      <c r="D388" t="s">
        <v>894</v>
      </c>
      <c r="E388" s="36">
        <v>750000</v>
      </c>
      <c r="F388">
        <v>0</v>
      </c>
      <c r="G388">
        <v>0</v>
      </c>
      <c r="H388">
        <v>0</v>
      </c>
      <c r="I388">
        <v>0</v>
      </c>
      <c r="J388" s="36">
        <v>750000</v>
      </c>
    </row>
    <row r="389" spans="1:10" x14ac:dyDescent="0.25">
      <c r="A389" t="s">
        <v>171</v>
      </c>
      <c r="B389" t="s">
        <v>1001</v>
      </c>
      <c r="C389" t="s">
        <v>895</v>
      </c>
      <c r="D389" t="s">
        <v>894</v>
      </c>
      <c r="E389" s="36">
        <v>4443.18</v>
      </c>
      <c r="F389">
        <v>0</v>
      </c>
      <c r="G389">
        <v>0</v>
      </c>
      <c r="H389">
        <v>0</v>
      </c>
      <c r="I389">
        <v>0</v>
      </c>
      <c r="J389" s="36">
        <v>4443.18</v>
      </c>
    </row>
    <row r="390" spans="1:10" x14ac:dyDescent="0.25">
      <c r="A390" t="s">
        <v>174</v>
      </c>
      <c r="B390" t="s">
        <v>1000</v>
      </c>
      <c r="C390" t="s">
        <v>895</v>
      </c>
      <c r="D390" t="s">
        <v>894</v>
      </c>
      <c r="E390" s="36">
        <v>435119.25</v>
      </c>
      <c r="F390">
        <v>0</v>
      </c>
      <c r="G390">
        <v>0</v>
      </c>
      <c r="H390">
        <v>0</v>
      </c>
      <c r="I390">
        <v>0</v>
      </c>
      <c r="J390" s="36">
        <v>435119.25</v>
      </c>
    </row>
    <row r="391" spans="1:10" x14ac:dyDescent="0.25">
      <c r="A391" t="s">
        <v>174</v>
      </c>
      <c r="B391" t="s">
        <v>1000</v>
      </c>
      <c r="C391" t="s">
        <v>895</v>
      </c>
      <c r="D391" t="s">
        <v>899</v>
      </c>
      <c r="E391" s="36">
        <v>180000</v>
      </c>
      <c r="F391">
        <v>0</v>
      </c>
      <c r="G391">
        <v>0</v>
      </c>
      <c r="H391">
        <v>0</v>
      </c>
      <c r="I391">
        <v>0</v>
      </c>
      <c r="J391" s="36">
        <v>180000</v>
      </c>
    </row>
    <row r="392" spans="1:10" x14ac:dyDescent="0.25">
      <c r="A392" t="s">
        <v>179</v>
      </c>
      <c r="B392" t="s">
        <v>999</v>
      </c>
      <c r="C392" t="s">
        <v>895</v>
      </c>
      <c r="D392" t="s">
        <v>894</v>
      </c>
      <c r="E392" s="36">
        <v>680751.19</v>
      </c>
      <c r="F392">
        <v>735.16</v>
      </c>
      <c r="G392" s="36">
        <v>311753.74</v>
      </c>
      <c r="H392">
        <v>0</v>
      </c>
      <c r="I392" s="36">
        <v>311753.74</v>
      </c>
      <c r="J392" s="36">
        <v>368997.45</v>
      </c>
    </row>
    <row r="393" spans="1:10" x14ac:dyDescent="0.25">
      <c r="A393" t="s">
        <v>182</v>
      </c>
      <c r="B393" t="s">
        <v>998</v>
      </c>
      <c r="C393" t="s">
        <v>895</v>
      </c>
      <c r="D393" t="s">
        <v>894</v>
      </c>
      <c r="E393" s="36">
        <v>239102.59</v>
      </c>
      <c r="F393">
        <v>0</v>
      </c>
      <c r="G393">
        <v>0</v>
      </c>
      <c r="H393">
        <v>0</v>
      </c>
      <c r="I393">
        <v>0</v>
      </c>
      <c r="J393" s="36">
        <v>239102.59</v>
      </c>
    </row>
    <row r="394" spans="1:10" x14ac:dyDescent="0.25">
      <c r="A394" t="s">
        <v>185</v>
      </c>
      <c r="B394" t="s">
        <v>997</v>
      </c>
      <c r="C394" t="s">
        <v>895</v>
      </c>
      <c r="D394" t="s">
        <v>894</v>
      </c>
      <c r="E394" s="36">
        <v>1104250.23</v>
      </c>
      <c r="F394" s="36">
        <v>79549.55</v>
      </c>
      <c r="G394" s="36">
        <v>597026.12</v>
      </c>
      <c r="H394">
        <v>0</v>
      </c>
      <c r="I394" s="36">
        <v>597026.12</v>
      </c>
      <c r="J394" s="36">
        <v>507224.11</v>
      </c>
    </row>
    <row r="395" spans="1:10" x14ac:dyDescent="0.25">
      <c r="A395" t="s">
        <v>188</v>
      </c>
      <c r="B395" t="s">
        <v>996</v>
      </c>
      <c r="C395" t="s">
        <v>895</v>
      </c>
      <c r="D395" t="s">
        <v>894</v>
      </c>
      <c r="E395" s="36">
        <v>18763345</v>
      </c>
      <c r="F395" s="36">
        <v>31101.89</v>
      </c>
      <c r="G395" s="36">
        <v>689921.53</v>
      </c>
      <c r="H395">
        <v>0</v>
      </c>
      <c r="I395" s="36">
        <v>689921.53</v>
      </c>
      <c r="J395" s="36">
        <v>18073423.469999999</v>
      </c>
    </row>
    <row r="396" spans="1:10" x14ac:dyDescent="0.25">
      <c r="A396" t="s">
        <v>194</v>
      </c>
      <c r="B396" t="s">
        <v>995</v>
      </c>
      <c r="C396" t="s">
        <v>895</v>
      </c>
      <c r="D396" t="s">
        <v>894</v>
      </c>
      <c r="E396" s="36">
        <v>5654372.3399999999</v>
      </c>
      <c r="F396" s="36">
        <v>144562.88</v>
      </c>
      <c r="G396" s="36">
        <v>3897379.49</v>
      </c>
      <c r="H396">
        <v>0</v>
      </c>
      <c r="I396" s="36">
        <v>3897379.49</v>
      </c>
      <c r="J396" s="36">
        <v>1756992.85</v>
      </c>
    </row>
    <row r="397" spans="1:10" x14ac:dyDescent="0.25">
      <c r="A397" t="s">
        <v>196</v>
      </c>
      <c r="B397" t="s">
        <v>994</v>
      </c>
      <c r="C397" t="s">
        <v>895</v>
      </c>
      <c r="D397" t="s">
        <v>894</v>
      </c>
      <c r="E397" s="36">
        <v>17618662.23</v>
      </c>
      <c r="F397" s="36">
        <v>597618.87</v>
      </c>
      <c r="G397" s="36">
        <v>3177899</v>
      </c>
      <c r="H397">
        <v>0</v>
      </c>
      <c r="I397" s="36">
        <v>3177899</v>
      </c>
      <c r="J397" s="36">
        <v>14440763.23</v>
      </c>
    </row>
    <row r="398" spans="1:10" x14ac:dyDescent="0.25">
      <c r="A398" t="s">
        <v>196</v>
      </c>
      <c r="B398" t="s">
        <v>994</v>
      </c>
      <c r="C398" t="s">
        <v>895</v>
      </c>
      <c r="D398" t="s">
        <v>903</v>
      </c>
      <c r="E398" s="36">
        <v>85000</v>
      </c>
      <c r="F398">
        <v>0</v>
      </c>
      <c r="G398">
        <v>0</v>
      </c>
      <c r="H398">
        <v>0</v>
      </c>
      <c r="I398">
        <v>0</v>
      </c>
      <c r="J398" s="36">
        <v>85000</v>
      </c>
    </row>
    <row r="399" spans="1:10" x14ac:dyDescent="0.25">
      <c r="A399" t="s">
        <v>258</v>
      </c>
      <c r="B399" t="s">
        <v>993</v>
      </c>
      <c r="C399" t="s">
        <v>895</v>
      </c>
      <c r="D399" t="s">
        <v>894</v>
      </c>
      <c r="E399" s="36">
        <v>317830.03000000003</v>
      </c>
      <c r="F399">
        <v>0</v>
      </c>
      <c r="G399">
        <v>0</v>
      </c>
      <c r="H399">
        <v>0</v>
      </c>
      <c r="I399">
        <v>0</v>
      </c>
      <c r="J399" s="36">
        <v>317830.03000000003</v>
      </c>
    </row>
    <row r="400" spans="1:10" x14ac:dyDescent="0.25">
      <c r="A400" t="s">
        <v>199</v>
      </c>
      <c r="B400" t="s">
        <v>992</v>
      </c>
      <c r="C400" t="s">
        <v>895</v>
      </c>
      <c r="D400" t="s">
        <v>894</v>
      </c>
      <c r="E400" s="36">
        <v>16029476.560000001</v>
      </c>
      <c r="F400" s="36">
        <v>13933.75</v>
      </c>
      <c r="G400" s="36">
        <v>807054.19</v>
      </c>
      <c r="H400">
        <v>0</v>
      </c>
      <c r="I400" s="36">
        <v>807054.19</v>
      </c>
      <c r="J400" s="36">
        <v>15222422.369999999</v>
      </c>
    </row>
    <row r="401" spans="1:10" x14ac:dyDescent="0.25">
      <c r="A401" t="s">
        <v>199</v>
      </c>
      <c r="B401" t="s">
        <v>992</v>
      </c>
      <c r="C401" t="s">
        <v>895</v>
      </c>
      <c r="D401" t="s">
        <v>900</v>
      </c>
      <c r="E401" s="36">
        <v>700000</v>
      </c>
      <c r="F401">
        <v>0</v>
      </c>
      <c r="G401">
        <v>0</v>
      </c>
      <c r="H401">
        <v>0</v>
      </c>
      <c r="I401">
        <v>0</v>
      </c>
      <c r="J401" s="36">
        <v>700000</v>
      </c>
    </row>
    <row r="402" spans="1:10" x14ac:dyDescent="0.25">
      <c r="A402" t="s">
        <v>203</v>
      </c>
      <c r="B402" t="s">
        <v>991</v>
      </c>
      <c r="C402" t="s">
        <v>895</v>
      </c>
      <c r="D402" t="s">
        <v>894</v>
      </c>
      <c r="E402" s="36">
        <v>3348394.67</v>
      </c>
      <c r="F402">
        <v>0</v>
      </c>
      <c r="G402" s="36">
        <v>1837.4</v>
      </c>
      <c r="H402">
        <v>0</v>
      </c>
      <c r="I402" s="36">
        <v>1837.4</v>
      </c>
      <c r="J402" s="36">
        <v>3346557.27</v>
      </c>
    </row>
    <row r="403" spans="1:10" x14ac:dyDescent="0.25">
      <c r="A403" t="s">
        <v>205</v>
      </c>
      <c r="B403" t="s">
        <v>990</v>
      </c>
      <c r="C403" t="s">
        <v>895</v>
      </c>
      <c r="D403" t="s">
        <v>894</v>
      </c>
      <c r="E403" s="36">
        <v>825407.96</v>
      </c>
      <c r="F403">
        <v>0</v>
      </c>
      <c r="G403" s="36">
        <v>3898.73</v>
      </c>
      <c r="H403">
        <v>0</v>
      </c>
      <c r="I403" s="36">
        <v>3898.73</v>
      </c>
      <c r="J403" s="36">
        <v>821509.23</v>
      </c>
    </row>
    <row r="404" spans="1:10" x14ac:dyDescent="0.25">
      <c r="A404" t="s">
        <v>208</v>
      </c>
      <c r="B404" t="s">
        <v>989</v>
      </c>
      <c r="C404" t="s">
        <v>895</v>
      </c>
      <c r="D404" t="s">
        <v>894</v>
      </c>
      <c r="E404" s="36">
        <v>112921.51</v>
      </c>
      <c r="F404" s="36">
        <v>108003.79</v>
      </c>
      <c r="G404" s="36">
        <v>111884.87</v>
      </c>
      <c r="H404">
        <v>0</v>
      </c>
      <c r="I404" s="36">
        <v>111884.87</v>
      </c>
      <c r="J404" s="36">
        <v>1036.6400000000001</v>
      </c>
    </row>
    <row r="405" spans="1:10" x14ac:dyDescent="0.25">
      <c r="A405" t="s">
        <v>210</v>
      </c>
      <c r="B405" t="s">
        <v>988</v>
      </c>
      <c r="C405" t="s">
        <v>895</v>
      </c>
      <c r="D405" t="s">
        <v>894</v>
      </c>
      <c r="E405" s="36">
        <v>207389.12</v>
      </c>
      <c r="F405">
        <v>0</v>
      </c>
      <c r="G405" s="36">
        <v>10199.450000000001</v>
      </c>
      <c r="H405">
        <v>0</v>
      </c>
      <c r="I405" s="36">
        <v>10199.450000000001</v>
      </c>
      <c r="J405" s="36">
        <v>197189.67</v>
      </c>
    </row>
    <row r="406" spans="1:10" x14ac:dyDescent="0.25">
      <c r="A406" t="s">
        <v>213</v>
      </c>
      <c r="B406" t="s">
        <v>987</v>
      </c>
      <c r="C406" t="s">
        <v>895</v>
      </c>
      <c r="D406" t="s">
        <v>894</v>
      </c>
      <c r="E406" s="36">
        <v>73065.09</v>
      </c>
      <c r="F406">
        <v>0</v>
      </c>
      <c r="G406">
        <v>0</v>
      </c>
      <c r="H406">
        <v>0</v>
      </c>
      <c r="I406">
        <v>0</v>
      </c>
      <c r="J406" s="36">
        <v>73065.09</v>
      </c>
    </row>
    <row r="409" spans="1:10" x14ac:dyDescent="0.25">
      <c r="A409" t="s">
        <v>865</v>
      </c>
      <c r="B409" t="s">
        <v>864</v>
      </c>
      <c r="C409" t="s">
        <v>863</v>
      </c>
      <c r="D409" t="s">
        <v>861</v>
      </c>
      <c r="E409" t="s">
        <v>862</v>
      </c>
      <c r="F409" t="s">
        <v>862</v>
      </c>
      <c r="G409" t="s">
        <v>862</v>
      </c>
      <c r="H409" t="s">
        <v>862</v>
      </c>
      <c r="I409" t="s">
        <v>862</v>
      </c>
      <c r="J409" t="s">
        <v>861</v>
      </c>
    </row>
    <row r="410" spans="1:10" x14ac:dyDescent="0.25">
      <c r="A410" t="s">
        <v>216</v>
      </c>
      <c r="B410" t="s">
        <v>986</v>
      </c>
      <c r="C410" t="s">
        <v>895</v>
      </c>
      <c r="D410" t="s">
        <v>894</v>
      </c>
      <c r="E410" s="36">
        <v>1000000</v>
      </c>
      <c r="F410">
        <v>0</v>
      </c>
      <c r="G410">
        <v>0</v>
      </c>
      <c r="H410">
        <v>0</v>
      </c>
      <c r="I410">
        <v>0</v>
      </c>
      <c r="J410" s="36">
        <v>1000000</v>
      </c>
    </row>
    <row r="411" spans="1:10" x14ac:dyDescent="0.25">
      <c r="A411" t="s">
        <v>219</v>
      </c>
      <c r="B411" t="s">
        <v>985</v>
      </c>
      <c r="C411" t="s">
        <v>895</v>
      </c>
      <c r="D411" t="s">
        <v>894</v>
      </c>
      <c r="E411" s="36">
        <v>939012.67</v>
      </c>
      <c r="F411" s="36">
        <v>11009.52</v>
      </c>
      <c r="G411" s="36">
        <v>17973.96</v>
      </c>
      <c r="H411">
        <v>0</v>
      </c>
      <c r="I411" s="36">
        <v>17973.96</v>
      </c>
      <c r="J411" s="36">
        <v>921038.71</v>
      </c>
    </row>
    <row r="412" spans="1:10" x14ac:dyDescent="0.25">
      <c r="A412" t="s">
        <v>222</v>
      </c>
      <c r="B412" t="s">
        <v>984</v>
      </c>
      <c r="C412" t="s">
        <v>895</v>
      </c>
      <c r="D412" t="s">
        <v>894</v>
      </c>
      <c r="E412" s="36">
        <v>4014099.73</v>
      </c>
      <c r="F412" s="36">
        <v>14185.87</v>
      </c>
      <c r="G412" s="36">
        <v>119187.94</v>
      </c>
      <c r="H412">
        <v>0</v>
      </c>
      <c r="I412" s="36">
        <v>119187.94</v>
      </c>
      <c r="J412" s="36">
        <v>3894911.79</v>
      </c>
    </row>
    <row r="413" spans="1:10" x14ac:dyDescent="0.25">
      <c r="A413" t="s">
        <v>225</v>
      </c>
      <c r="B413" t="s">
        <v>983</v>
      </c>
      <c r="C413" t="s">
        <v>895</v>
      </c>
      <c r="D413" t="s">
        <v>894</v>
      </c>
      <c r="E413" s="36">
        <v>2045974.99</v>
      </c>
      <c r="F413">
        <v>0</v>
      </c>
      <c r="G413" s="36">
        <v>1426334.89</v>
      </c>
      <c r="H413">
        <v>0</v>
      </c>
      <c r="I413" s="36">
        <v>1426334.89</v>
      </c>
      <c r="J413" s="36">
        <v>619640.1</v>
      </c>
    </row>
    <row r="414" spans="1:10" x14ac:dyDescent="0.25">
      <c r="A414" t="s">
        <v>227</v>
      </c>
      <c r="B414" t="s">
        <v>982</v>
      </c>
      <c r="C414" t="s">
        <v>895</v>
      </c>
      <c r="D414" t="s">
        <v>894</v>
      </c>
      <c r="E414" s="36">
        <v>420000</v>
      </c>
      <c r="F414">
        <v>0</v>
      </c>
      <c r="G414">
        <v>0</v>
      </c>
      <c r="H414">
        <v>0</v>
      </c>
      <c r="I414">
        <v>0</v>
      </c>
      <c r="J414" s="36">
        <v>420000</v>
      </c>
    </row>
    <row r="415" spans="1:10" x14ac:dyDescent="0.25">
      <c r="A415" t="s">
        <v>227</v>
      </c>
      <c r="B415" t="s">
        <v>982</v>
      </c>
      <c r="C415" t="s">
        <v>895</v>
      </c>
      <c r="D415" t="s">
        <v>903</v>
      </c>
      <c r="E415" s="36">
        <v>4085622</v>
      </c>
      <c r="F415">
        <v>0</v>
      </c>
      <c r="G415">
        <v>0</v>
      </c>
      <c r="H415">
        <v>0</v>
      </c>
      <c r="I415">
        <v>0</v>
      </c>
      <c r="J415" s="36">
        <v>4085622</v>
      </c>
    </row>
    <row r="416" spans="1:10" x14ac:dyDescent="0.25">
      <c r="A416" t="s">
        <v>229</v>
      </c>
      <c r="B416" t="s">
        <v>981</v>
      </c>
      <c r="C416" t="s">
        <v>895</v>
      </c>
      <c r="D416" t="s">
        <v>903</v>
      </c>
      <c r="E416" s="36">
        <v>691790.19</v>
      </c>
      <c r="F416">
        <v>0</v>
      </c>
      <c r="G416">
        <v>0</v>
      </c>
      <c r="H416">
        <v>0</v>
      </c>
      <c r="I416">
        <v>0</v>
      </c>
      <c r="J416" s="36">
        <v>691790.19</v>
      </c>
    </row>
    <row r="417" spans="1:10" x14ac:dyDescent="0.25">
      <c r="A417" t="s">
        <v>232</v>
      </c>
      <c r="B417" t="s">
        <v>980</v>
      </c>
      <c r="C417" t="s">
        <v>895</v>
      </c>
      <c r="D417" t="s">
        <v>894</v>
      </c>
      <c r="E417" s="36">
        <v>119103.38</v>
      </c>
      <c r="F417">
        <v>0</v>
      </c>
      <c r="G417">
        <v>0</v>
      </c>
      <c r="H417">
        <v>0</v>
      </c>
      <c r="I417">
        <v>0</v>
      </c>
      <c r="J417" s="36">
        <v>119103.38</v>
      </c>
    </row>
    <row r="418" spans="1:10" x14ac:dyDescent="0.25">
      <c r="A418" t="s">
        <v>235</v>
      </c>
      <c r="B418" t="s">
        <v>979</v>
      </c>
      <c r="C418" t="s">
        <v>895</v>
      </c>
      <c r="D418" t="s">
        <v>894</v>
      </c>
      <c r="E418" s="36">
        <v>88837.119999999995</v>
      </c>
      <c r="F418">
        <v>0</v>
      </c>
      <c r="G418">
        <v>0</v>
      </c>
      <c r="H418">
        <v>0</v>
      </c>
      <c r="I418">
        <v>0</v>
      </c>
      <c r="J418" s="36">
        <v>88837.119999999995</v>
      </c>
    </row>
    <row r="419" spans="1:10" x14ac:dyDescent="0.25">
      <c r="A419" t="s">
        <v>238</v>
      </c>
      <c r="B419" t="s">
        <v>978</v>
      </c>
      <c r="C419" t="s">
        <v>895</v>
      </c>
      <c r="D419" t="s">
        <v>894</v>
      </c>
      <c r="E419" s="36">
        <v>147716.67000000001</v>
      </c>
      <c r="F419">
        <v>0</v>
      </c>
      <c r="G419">
        <v>0</v>
      </c>
      <c r="H419">
        <v>0</v>
      </c>
      <c r="I419">
        <v>0</v>
      </c>
      <c r="J419" s="36">
        <v>147716.67000000001</v>
      </c>
    </row>
    <row r="420" spans="1:10" x14ac:dyDescent="0.25">
      <c r="A420" t="s">
        <v>241</v>
      </c>
      <c r="B420" t="s">
        <v>977</v>
      </c>
      <c r="C420" t="s">
        <v>895</v>
      </c>
      <c r="D420" t="s">
        <v>894</v>
      </c>
      <c r="E420" s="36">
        <v>164549.53</v>
      </c>
      <c r="F420">
        <v>0</v>
      </c>
      <c r="G420">
        <v>0</v>
      </c>
      <c r="H420">
        <v>0</v>
      </c>
      <c r="I420">
        <v>0</v>
      </c>
      <c r="J420" s="36">
        <v>164549.53</v>
      </c>
    </row>
    <row r="421" spans="1:10" x14ac:dyDescent="0.25">
      <c r="A421" t="s">
        <v>244</v>
      </c>
      <c r="B421" t="s">
        <v>976</v>
      </c>
      <c r="C421" t="s">
        <v>895</v>
      </c>
      <c r="D421" t="s">
        <v>894</v>
      </c>
      <c r="E421" s="36">
        <v>455233.09</v>
      </c>
      <c r="F421">
        <v>0</v>
      </c>
      <c r="G421">
        <v>0</v>
      </c>
      <c r="H421">
        <v>0</v>
      </c>
      <c r="I421">
        <v>0</v>
      </c>
      <c r="J421" s="36">
        <v>455233.09</v>
      </c>
    </row>
    <row r="422" spans="1:10" x14ac:dyDescent="0.25">
      <c r="A422" t="s">
        <v>247</v>
      </c>
      <c r="B422" t="s">
        <v>975</v>
      </c>
      <c r="C422" t="s">
        <v>895</v>
      </c>
      <c r="D422" t="s">
        <v>894</v>
      </c>
      <c r="E422" s="36">
        <v>228496.88</v>
      </c>
      <c r="F422">
        <v>0</v>
      </c>
      <c r="G422">
        <v>0</v>
      </c>
      <c r="H422">
        <v>0</v>
      </c>
      <c r="I422">
        <v>0</v>
      </c>
      <c r="J422" s="36">
        <v>228496.88</v>
      </c>
    </row>
    <row r="423" spans="1:10" x14ac:dyDescent="0.25">
      <c r="A423" t="s">
        <v>250</v>
      </c>
      <c r="B423" t="s">
        <v>974</v>
      </c>
      <c r="C423" t="s">
        <v>895</v>
      </c>
      <c r="D423" t="s">
        <v>894</v>
      </c>
      <c r="E423" s="36">
        <v>257500.14</v>
      </c>
      <c r="F423">
        <v>0</v>
      </c>
      <c r="G423">
        <v>0</v>
      </c>
      <c r="H423">
        <v>0</v>
      </c>
      <c r="I423">
        <v>0</v>
      </c>
      <c r="J423" s="36">
        <v>257500.14</v>
      </c>
    </row>
    <row r="424" spans="1:10" x14ac:dyDescent="0.25">
      <c r="A424" t="s">
        <v>255</v>
      </c>
      <c r="B424" t="s">
        <v>973</v>
      </c>
      <c r="C424" t="s">
        <v>895</v>
      </c>
      <c r="D424" t="s">
        <v>894</v>
      </c>
      <c r="E424" s="36">
        <v>1367455.27</v>
      </c>
      <c r="F424" s="36">
        <v>5732.73</v>
      </c>
      <c r="G424" s="36">
        <v>139235.82</v>
      </c>
      <c r="H424">
        <v>0</v>
      </c>
      <c r="I424" s="36">
        <v>139235.82</v>
      </c>
      <c r="J424" s="36">
        <v>1228219.45</v>
      </c>
    </row>
    <row r="425" spans="1:10" x14ac:dyDescent="0.25">
      <c r="A425" t="s">
        <v>261</v>
      </c>
      <c r="B425" t="s">
        <v>972</v>
      </c>
      <c r="C425" t="s">
        <v>895</v>
      </c>
      <c r="D425" t="s">
        <v>894</v>
      </c>
      <c r="E425" s="36">
        <v>318576.46000000002</v>
      </c>
      <c r="F425">
        <v>224.49</v>
      </c>
      <c r="G425">
        <v>954.9</v>
      </c>
      <c r="H425">
        <v>0</v>
      </c>
      <c r="I425">
        <v>954.9</v>
      </c>
      <c r="J425" s="36">
        <v>317621.56</v>
      </c>
    </row>
    <row r="426" spans="1:10" x14ac:dyDescent="0.25">
      <c r="A426" t="s">
        <v>267</v>
      </c>
      <c r="B426" t="s">
        <v>971</v>
      </c>
      <c r="C426" t="s">
        <v>895</v>
      </c>
      <c r="D426" t="s">
        <v>894</v>
      </c>
      <c r="E426" s="36">
        <v>18385.95</v>
      </c>
      <c r="F426">
        <v>0</v>
      </c>
      <c r="G426">
        <v>0</v>
      </c>
      <c r="H426">
        <v>0</v>
      </c>
      <c r="I426">
        <v>0</v>
      </c>
      <c r="J426" s="36">
        <v>18385.95</v>
      </c>
    </row>
    <row r="427" spans="1:10" x14ac:dyDescent="0.25">
      <c r="A427" t="s">
        <v>273</v>
      </c>
      <c r="B427" t="s">
        <v>970</v>
      </c>
      <c r="C427" t="s">
        <v>895</v>
      </c>
      <c r="D427" t="s">
        <v>894</v>
      </c>
      <c r="E427" s="36">
        <v>203758.99</v>
      </c>
      <c r="F427" s="36">
        <v>2314.9499999999998</v>
      </c>
      <c r="G427" s="36">
        <v>11835.33</v>
      </c>
      <c r="H427">
        <v>0</v>
      </c>
      <c r="I427" s="36">
        <v>11835.33</v>
      </c>
      <c r="J427" s="36">
        <v>191923.66</v>
      </c>
    </row>
    <row r="428" spans="1:10" x14ac:dyDescent="0.25">
      <c r="A428" t="s">
        <v>276</v>
      </c>
      <c r="B428" t="s">
        <v>970</v>
      </c>
      <c r="C428" t="s">
        <v>895</v>
      </c>
      <c r="D428" t="s">
        <v>894</v>
      </c>
      <c r="E428" s="36">
        <v>240930.92</v>
      </c>
      <c r="F428">
        <v>0</v>
      </c>
      <c r="G428">
        <v>0</v>
      </c>
      <c r="H428">
        <v>0</v>
      </c>
      <c r="I428">
        <v>0</v>
      </c>
      <c r="J428" s="36">
        <v>240930.92</v>
      </c>
    </row>
    <row r="429" spans="1:10" x14ac:dyDescent="0.25">
      <c r="A429" t="s">
        <v>279</v>
      </c>
      <c r="B429" t="s">
        <v>969</v>
      </c>
      <c r="C429" t="s">
        <v>895</v>
      </c>
      <c r="D429" t="s">
        <v>894</v>
      </c>
      <c r="E429" s="36">
        <v>182039.46</v>
      </c>
      <c r="F429" s="36">
        <v>5213.9799999999996</v>
      </c>
      <c r="G429" s="36">
        <v>174858.09</v>
      </c>
      <c r="H429">
        <v>0</v>
      </c>
      <c r="I429" s="36">
        <v>174858.09</v>
      </c>
      <c r="J429" s="36">
        <v>7181.37</v>
      </c>
    </row>
    <row r="430" spans="1:10" x14ac:dyDescent="0.25">
      <c r="A430" t="s">
        <v>282</v>
      </c>
      <c r="B430" t="s">
        <v>969</v>
      </c>
      <c r="C430" t="s">
        <v>895</v>
      </c>
      <c r="D430" t="s">
        <v>894</v>
      </c>
      <c r="E430" s="36">
        <v>880694.33</v>
      </c>
      <c r="F430" s="36">
        <v>1395</v>
      </c>
      <c r="G430" s="36">
        <v>1395</v>
      </c>
      <c r="H430">
        <v>0</v>
      </c>
      <c r="I430" s="36">
        <v>1395</v>
      </c>
      <c r="J430" s="36">
        <v>879299.33</v>
      </c>
    </row>
    <row r="431" spans="1:10" x14ac:dyDescent="0.25">
      <c r="A431" t="s">
        <v>285</v>
      </c>
      <c r="B431" t="s">
        <v>968</v>
      </c>
      <c r="C431" t="s">
        <v>895</v>
      </c>
      <c r="D431" t="s">
        <v>894</v>
      </c>
      <c r="E431" s="36">
        <v>8999886.8000000007</v>
      </c>
      <c r="F431">
        <v>0</v>
      </c>
      <c r="G431" s="36">
        <v>82330.98</v>
      </c>
      <c r="H431">
        <v>0</v>
      </c>
      <c r="I431" s="36">
        <v>82330.98</v>
      </c>
      <c r="J431" s="36">
        <v>8917555.8200000003</v>
      </c>
    </row>
    <row r="432" spans="1:10" x14ac:dyDescent="0.25">
      <c r="A432" t="s">
        <v>289</v>
      </c>
      <c r="B432" t="s">
        <v>967</v>
      </c>
      <c r="C432" t="s">
        <v>895</v>
      </c>
      <c r="D432" t="s">
        <v>894</v>
      </c>
      <c r="E432" s="36">
        <v>37258.870000000003</v>
      </c>
      <c r="F432" s="36">
        <v>3421.19</v>
      </c>
      <c r="G432" s="36">
        <v>36821.75</v>
      </c>
      <c r="H432">
        <v>0</v>
      </c>
      <c r="I432" s="36">
        <v>36821.75</v>
      </c>
      <c r="J432">
        <v>437.12</v>
      </c>
    </row>
    <row r="433" spans="1:10" x14ac:dyDescent="0.25">
      <c r="A433" t="s">
        <v>292</v>
      </c>
      <c r="B433" t="s">
        <v>966</v>
      </c>
      <c r="C433" t="s">
        <v>895</v>
      </c>
      <c r="D433" t="s">
        <v>894</v>
      </c>
      <c r="E433" s="36">
        <v>2069561.21</v>
      </c>
      <c r="F433">
        <v>0</v>
      </c>
      <c r="G433">
        <v>0</v>
      </c>
      <c r="H433">
        <v>0</v>
      </c>
      <c r="I433">
        <v>0</v>
      </c>
      <c r="J433" s="36">
        <v>2069561.21</v>
      </c>
    </row>
    <row r="434" spans="1:10" x14ac:dyDescent="0.25">
      <c r="A434" t="s">
        <v>295</v>
      </c>
      <c r="B434" t="s">
        <v>965</v>
      </c>
      <c r="C434" t="s">
        <v>895</v>
      </c>
      <c r="D434" t="s">
        <v>894</v>
      </c>
      <c r="E434" s="36">
        <v>1228836.01</v>
      </c>
      <c r="F434">
        <v>0</v>
      </c>
      <c r="G434" s="36">
        <v>1964.73</v>
      </c>
      <c r="H434">
        <v>0</v>
      </c>
      <c r="I434" s="36">
        <v>1964.73</v>
      </c>
      <c r="J434" s="36">
        <v>1226871.28</v>
      </c>
    </row>
    <row r="435" spans="1:10" x14ac:dyDescent="0.25">
      <c r="A435" t="s">
        <v>297</v>
      </c>
      <c r="B435" t="s">
        <v>964</v>
      </c>
      <c r="C435" t="s">
        <v>895</v>
      </c>
      <c r="D435" t="s">
        <v>894</v>
      </c>
      <c r="E435" s="36">
        <v>347164.23</v>
      </c>
      <c r="F435">
        <v>302.01</v>
      </c>
      <c r="G435" s="36">
        <v>36933.65</v>
      </c>
      <c r="H435">
        <v>0</v>
      </c>
      <c r="I435" s="36">
        <v>36933.65</v>
      </c>
      <c r="J435" s="36">
        <v>310230.58</v>
      </c>
    </row>
    <row r="436" spans="1:10" x14ac:dyDescent="0.25">
      <c r="A436" t="s">
        <v>299</v>
      </c>
      <c r="B436" t="s">
        <v>963</v>
      </c>
      <c r="C436" t="s">
        <v>895</v>
      </c>
      <c r="D436" t="s">
        <v>894</v>
      </c>
      <c r="E436" s="36">
        <v>5623510.1100000003</v>
      </c>
      <c r="F436" s="36">
        <v>-897314.77</v>
      </c>
      <c r="G436" s="36">
        <v>275451.05</v>
      </c>
      <c r="H436">
        <v>0</v>
      </c>
      <c r="I436" s="36">
        <v>275451.05</v>
      </c>
      <c r="J436" s="36">
        <v>5348059.0599999996</v>
      </c>
    </row>
    <row r="437" spans="1:10" x14ac:dyDescent="0.25">
      <c r="A437" t="s">
        <v>308</v>
      </c>
      <c r="B437" t="s">
        <v>962</v>
      </c>
      <c r="C437" t="s">
        <v>895</v>
      </c>
      <c r="D437" t="s">
        <v>894</v>
      </c>
      <c r="E437" s="36">
        <v>5766327.5199999996</v>
      </c>
      <c r="F437">
        <v>0</v>
      </c>
      <c r="G437">
        <v>0</v>
      </c>
      <c r="H437">
        <v>0</v>
      </c>
      <c r="I437">
        <v>0</v>
      </c>
      <c r="J437" s="36">
        <v>5766327.5199999996</v>
      </c>
    </row>
    <row r="438" spans="1:10" x14ac:dyDescent="0.25">
      <c r="A438" t="s">
        <v>311</v>
      </c>
      <c r="B438" t="s">
        <v>961</v>
      </c>
      <c r="C438" t="s">
        <v>895</v>
      </c>
      <c r="D438" t="s">
        <v>894</v>
      </c>
      <c r="E438" s="36">
        <v>1039926.36</v>
      </c>
      <c r="F438">
        <v>0</v>
      </c>
      <c r="G438" s="36">
        <v>2145.19</v>
      </c>
      <c r="H438">
        <v>0</v>
      </c>
      <c r="I438" s="36">
        <v>2145.19</v>
      </c>
      <c r="J438" s="36">
        <v>1037781.17</v>
      </c>
    </row>
    <row r="439" spans="1:10" x14ac:dyDescent="0.25">
      <c r="A439" t="s">
        <v>339</v>
      </c>
      <c r="B439" t="s">
        <v>960</v>
      </c>
      <c r="C439" t="s">
        <v>895</v>
      </c>
      <c r="D439" t="s">
        <v>894</v>
      </c>
      <c r="E439" s="36">
        <v>8888.1200000000008</v>
      </c>
      <c r="F439">
        <v>0</v>
      </c>
      <c r="G439">
        <v>0</v>
      </c>
      <c r="H439">
        <v>0</v>
      </c>
      <c r="I439">
        <v>0</v>
      </c>
      <c r="J439" s="36">
        <v>8888.1200000000008</v>
      </c>
    </row>
    <row r="440" spans="1:10" x14ac:dyDescent="0.25">
      <c r="A440" t="s">
        <v>342</v>
      </c>
      <c r="B440" t="s">
        <v>960</v>
      </c>
      <c r="C440" t="s">
        <v>895</v>
      </c>
      <c r="D440" t="s">
        <v>894</v>
      </c>
      <c r="E440" s="36">
        <v>5593.22</v>
      </c>
      <c r="F440" s="36">
        <v>-6796.52</v>
      </c>
      <c r="G440" s="36">
        <v>-6796.52</v>
      </c>
      <c r="H440">
        <v>0</v>
      </c>
      <c r="I440" s="36">
        <v>-6796.52</v>
      </c>
      <c r="J440" s="36">
        <v>12389.74</v>
      </c>
    </row>
    <row r="441" spans="1:10" x14ac:dyDescent="0.25">
      <c r="A441" t="s">
        <v>353</v>
      </c>
      <c r="B441" t="s">
        <v>959</v>
      </c>
      <c r="C441" t="s">
        <v>895</v>
      </c>
      <c r="D441" t="s">
        <v>894</v>
      </c>
      <c r="E441" s="36">
        <v>1482478.77</v>
      </c>
      <c r="F441" s="36">
        <v>20257.189999999999</v>
      </c>
      <c r="G441" s="36">
        <v>84019.27</v>
      </c>
      <c r="H441">
        <v>0</v>
      </c>
      <c r="I441" s="36">
        <v>84019.27</v>
      </c>
      <c r="J441" s="36">
        <v>1398459.5</v>
      </c>
    </row>
    <row r="442" spans="1:10" x14ac:dyDescent="0.25">
      <c r="A442" t="s">
        <v>356</v>
      </c>
      <c r="B442" t="s">
        <v>959</v>
      </c>
      <c r="C442" t="s">
        <v>895</v>
      </c>
      <c r="D442" t="s">
        <v>894</v>
      </c>
      <c r="E442" s="36">
        <v>64048.47</v>
      </c>
      <c r="F442" s="36">
        <v>1191.75</v>
      </c>
      <c r="G442" s="36">
        <v>20396.11</v>
      </c>
      <c r="H442">
        <v>0</v>
      </c>
      <c r="I442" s="36">
        <v>20396.11</v>
      </c>
      <c r="J442" s="36">
        <v>43652.36</v>
      </c>
    </row>
    <row r="443" spans="1:10" x14ac:dyDescent="0.25">
      <c r="A443" t="s">
        <v>359</v>
      </c>
      <c r="B443" t="s">
        <v>959</v>
      </c>
      <c r="C443" t="s">
        <v>895</v>
      </c>
      <c r="D443" t="s">
        <v>894</v>
      </c>
      <c r="E443" s="36">
        <v>50718.73</v>
      </c>
      <c r="F443">
        <v>0</v>
      </c>
      <c r="G443">
        <v>0</v>
      </c>
      <c r="H443">
        <v>0</v>
      </c>
      <c r="I443">
        <v>0</v>
      </c>
      <c r="J443" s="36">
        <v>50718.73</v>
      </c>
    </row>
    <row r="444" spans="1:10" x14ac:dyDescent="0.25">
      <c r="A444" t="s">
        <v>362</v>
      </c>
      <c r="B444" t="s">
        <v>959</v>
      </c>
      <c r="C444" t="s">
        <v>895</v>
      </c>
      <c r="D444" t="s">
        <v>894</v>
      </c>
      <c r="E444" s="36">
        <v>24867188.48</v>
      </c>
      <c r="F444" s="36">
        <v>41073.74</v>
      </c>
      <c r="G444" s="36">
        <v>132994.54</v>
      </c>
      <c r="H444">
        <v>0</v>
      </c>
      <c r="I444" s="36">
        <v>132994.54</v>
      </c>
      <c r="J444" s="36">
        <v>24734193.940000001</v>
      </c>
    </row>
    <row r="445" spans="1:10" x14ac:dyDescent="0.25">
      <c r="A445" t="s">
        <v>365</v>
      </c>
      <c r="B445" t="s">
        <v>959</v>
      </c>
      <c r="C445" t="s">
        <v>895</v>
      </c>
      <c r="D445" t="s">
        <v>894</v>
      </c>
      <c r="E445" s="36">
        <v>3682178.85</v>
      </c>
      <c r="F445" s="36">
        <v>10347.94</v>
      </c>
      <c r="G445" s="36">
        <v>862161.86</v>
      </c>
      <c r="H445">
        <v>0</v>
      </c>
      <c r="I445" s="36">
        <v>862161.86</v>
      </c>
      <c r="J445" s="36">
        <v>2820016.99</v>
      </c>
    </row>
    <row r="446" spans="1:10" x14ac:dyDescent="0.25">
      <c r="A446" t="s">
        <v>345</v>
      </c>
      <c r="B446" t="s">
        <v>958</v>
      </c>
      <c r="C446" t="s">
        <v>895</v>
      </c>
      <c r="D446" t="s">
        <v>894</v>
      </c>
      <c r="E446" s="36">
        <v>57338.13</v>
      </c>
      <c r="F446">
        <v>0</v>
      </c>
      <c r="G446">
        <v>0</v>
      </c>
      <c r="H446">
        <v>0</v>
      </c>
      <c r="I446">
        <v>0</v>
      </c>
      <c r="J446" s="36">
        <v>57338.13</v>
      </c>
    </row>
    <row r="447" spans="1:10" x14ac:dyDescent="0.25">
      <c r="A447" t="s">
        <v>348</v>
      </c>
      <c r="B447" t="s">
        <v>958</v>
      </c>
      <c r="C447" t="s">
        <v>895</v>
      </c>
      <c r="D447" t="s">
        <v>894</v>
      </c>
      <c r="E447" s="36">
        <v>452709.15</v>
      </c>
      <c r="F447">
        <v>0</v>
      </c>
      <c r="G447">
        <v>0</v>
      </c>
      <c r="H447">
        <v>0</v>
      </c>
      <c r="I447">
        <v>0</v>
      </c>
      <c r="J447" s="36">
        <v>452709.15</v>
      </c>
    </row>
    <row r="448" spans="1:10" x14ac:dyDescent="0.25">
      <c r="A448" t="s">
        <v>351</v>
      </c>
      <c r="B448" t="s">
        <v>958</v>
      </c>
      <c r="C448" t="s">
        <v>895</v>
      </c>
      <c r="D448" t="s">
        <v>894</v>
      </c>
      <c r="E448" s="36">
        <v>227455.49</v>
      </c>
      <c r="F448">
        <v>0</v>
      </c>
      <c r="G448" s="36">
        <v>8200.0400000000009</v>
      </c>
      <c r="H448">
        <v>0</v>
      </c>
      <c r="I448" s="36">
        <v>8200.0400000000009</v>
      </c>
      <c r="J448" s="36">
        <v>219255.45</v>
      </c>
    </row>
    <row r="449" spans="1:10" x14ac:dyDescent="0.25">
      <c r="A449" t="s">
        <v>314</v>
      </c>
      <c r="B449" t="s">
        <v>957</v>
      </c>
      <c r="C449" t="s">
        <v>895</v>
      </c>
      <c r="D449" t="s">
        <v>894</v>
      </c>
      <c r="E449" s="36">
        <v>152352.46</v>
      </c>
      <c r="F449">
        <v>0</v>
      </c>
      <c r="G449">
        <v>0</v>
      </c>
      <c r="H449">
        <v>0</v>
      </c>
      <c r="I449">
        <v>0</v>
      </c>
      <c r="J449" s="36">
        <v>152352.46</v>
      </c>
    </row>
    <row r="450" spans="1:10" x14ac:dyDescent="0.25">
      <c r="A450" t="s">
        <v>317</v>
      </c>
      <c r="B450" t="s">
        <v>956</v>
      </c>
      <c r="C450" t="s">
        <v>895</v>
      </c>
      <c r="D450" t="s">
        <v>894</v>
      </c>
      <c r="E450" s="36">
        <v>1881407.06</v>
      </c>
      <c r="F450" s="36">
        <v>11437.37</v>
      </c>
      <c r="G450" s="36">
        <v>110897.56</v>
      </c>
      <c r="H450">
        <v>0</v>
      </c>
      <c r="I450" s="36">
        <v>110897.56</v>
      </c>
      <c r="J450" s="36">
        <v>1770509.5</v>
      </c>
    </row>
    <row r="451" spans="1:10" x14ac:dyDescent="0.25">
      <c r="A451" t="s">
        <v>319</v>
      </c>
      <c r="B451" t="s">
        <v>955</v>
      </c>
      <c r="C451" t="s">
        <v>895</v>
      </c>
      <c r="D451" t="s">
        <v>894</v>
      </c>
      <c r="E451" s="36">
        <v>950000</v>
      </c>
      <c r="F451">
        <v>0</v>
      </c>
      <c r="G451">
        <v>0</v>
      </c>
      <c r="H451">
        <v>0</v>
      </c>
      <c r="I451">
        <v>0</v>
      </c>
      <c r="J451" s="36">
        <v>950000</v>
      </c>
    </row>
    <row r="452" spans="1:10" x14ac:dyDescent="0.25">
      <c r="A452" t="s">
        <v>322</v>
      </c>
      <c r="B452" t="s">
        <v>954</v>
      </c>
      <c r="C452" t="s">
        <v>895</v>
      </c>
      <c r="D452" t="s">
        <v>894</v>
      </c>
      <c r="E452" s="36">
        <v>134756.81</v>
      </c>
      <c r="F452">
        <v>0</v>
      </c>
      <c r="G452">
        <v>0</v>
      </c>
      <c r="H452">
        <v>0</v>
      </c>
      <c r="I452">
        <v>0</v>
      </c>
      <c r="J452" s="36">
        <v>134756.81</v>
      </c>
    </row>
    <row r="453" spans="1:10" x14ac:dyDescent="0.25">
      <c r="A453" t="s">
        <v>331</v>
      </c>
      <c r="B453" t="s">
        <v>953</v>
      </c>
      <c r="C453" t="s">
        <v>895</v>
      </c>
      <c r="D453" t="s">
        <v>894</v>
      </c>
      <c r="E453" s="36">
        <v>14509817.380000001</v>
      </c>
      <c r="F453">
        <v>0</v>
      </c>
      <c r="G453" s="36">
        <v>5787429.04</v>
      </c>
      <c r="H453">
        <v>0</v>
      </c>
      <c r="I453" s="36">
        <v>5787429.04</v>
      </c>
      <c r="J453" s="36">
        <v>8722388.3399999999</v>
      </c>
    </row>
    <row r="454" spans="1:10" x14ac:dyDescent="0.25">
      <c r="A454" t="s">
        <v>331</v>
      </c>
      <c r="B454" t="s">
        <v>953</v>
      </c>
      <c r="C454" t="s">
        <v>895</v>
      </c>
      <c r="D454" t="s">
        <v>897</v>
      </c>
      <c r="E454" s="36">
        <v>119911.73</v>
      </c>
      <c r="F454">
        <v>0</v>
      </c>
      <c r="G454" s="36">
        <v>119911.73</v>
      </c>
      <c r="H454">
        <v>0</v>
      </c>
      <c r="I454" s="36">
        <v>119911.73</v>
      </c>
      <c r="J454">
        <v>0</v>
      </c>
    </row>
    <row r="455" spans="1:10" x14ac:dyDescent="0.25">
      <c r="A455" t="s">
        <v>333</v>
      </c>
      <c r="B455" t="s">
        <v>952</v>
      </c>
      <c r="C455" t="s">
        <v>895</v>
      </c>
      <c r="D455" t="s">
        <v>894</v>
      </c>
      <c r="E455" s="36">
        <v>255707.31</v>
      </c>
      <c r="F455">
        <v>962.19</v>
      </c>
      <c r="G455" s="36">
        <v>5051.53</v>
      </c>
      <c r="H455">
        <v>0</v>
      </c>
      <c r="I455" s="36">
        <v>5051.53</v>
      </c>
      <c r="J455" s="36">
        <v>250655.78</v>
      </c>
    </row>
    <row r="456" spans="1:10" x14ac:dyDescent="0.25">
      <c r="A456" t="s">
        <v>368</v>
      </c>
      <c r="B456" t="s">
        <v>951</v>
      </c>
      <c r="C456" t="s">
        <v>895</v>
      </c>
      <c r="D456" t="s">
        <v>894</v>
      </c>
      <c r="E456" s="36">
        <v>42021.68</v>
      </c>
      <c r="F456">
        <v>0</v>
      </c>
      <c r="G456">
        <v>53.71</v>
      </c>
      <c r="H456">
        <v>0</v>
      </c>
      <c r="I456">
        <v>53.71</v>
      </c>
      <c r="J456" s="36">
        <v>41967.97</v>
      </c>
    </row>
    <row r="459" spans="1:10" x14ac:dyDescent="0.25">
      <c r="A459" t="s">
        <v>865</v>
      </c>
      <c r="B459" t="s">
        <v>864</v>
      </c>
      <c r="C459" t="s">
        <v>863</v>
      </c>
      <c r="D459" t="s">
        <v>861</v>
      </c>
      <c r="E459" t="s">
        <v>862</v>
      </c>
      <c r="F459" t="s">
        <v>862</v>
      </c>
      <c r="G459" t="s">
        <v>862</v>
      </c>
      <c r="H459" t="s">
        <v>862</v>
      </c>
      <c r="I459" t="s">
        <v>862</v>
      </c>
      <c r="J459" t="s">
        <v>861</v>
      </c>
    </row>
    <row r="460" spans="1:10" x14ac:dyDescent="0.25">
      <c r="A460" t="s">
        <v>374</v>
      </c>
      <c r="B460" t="s">
        <v>950</v>
      </c>
      <c r="C460" t="s">
        <v>895</v>
      </c>
      <c r="D460" t="s">
        <v>894</v>
      </c>
      <c r="E460" s="36">
        <v>7738441.3300000001</v>
      </c>
      <c r="F460" s="36">
        <v>638954.62</v>
      </c>
      <c r="G460" s="36">
        <v>4402613.55</v>
      </c>
      <c r="H460">
        <v>0</v>
      </c>
      <c r="I460" s="36">
        <v>4402613.55</v>
      </c>
      <c r="J460" s="36">
        <v>3335827.78</v>
      </c>
    </row>
    <row r="461" spans="1:10" x14ac:dyDescent="0.25">
      <c r="A461" t="s">
        <v>377</v>
      </c>
      <c r="B461" t="s">
        <v>949</v>
      </c>
      <c r="C461" t="s">
        <v>895</v>
      </c>
      <c r="D461" t="s">
        <v>894</v>
      </c>
      <c r="E461" s="36">
        <v>1607641.25</v>
      </c>
      <c r="F461">
        <v>10.199999999999999</v>
      </c>
      <c r="G461" s="36">
        <v>40829.550000000003</v>
      </c>
      <c r="H461">
        <v>0</v>
      </c>
      <c r="I461" s="36">
        <v>40829.550000000003</v>
      </c>
      <c r="J461" s="36">
        <v>1566811.7</v>
      </c>
    </row>
    <row r="462" spans="1:10" x14ac:dyDescent="0.25">
      <c r="A462" t="s">
        <v>380</v>
      </c>
      <c r="B462" t="s">
        <v>948</v>
      </c>
      <c r="C462" t="s">
        <v>895</v>
      </c>
      <c r="D462" t="s">
        <v>894</v>
      </c>
      <c r="E462" s="36">
        <v>357832.08</v>
      </c>
      <c r="F462" s="36">
        <v>-26658.23</v>
      </c>
      <c r="G462" s="36">
        <v>-26658.23</v>
      </c>
      <c r="H462">
        <v>0</v>
      </c>
      <c r="I462" s="36">
        <v>-26658.23</v>
      </c>
      <c r="J462" s="36">
        <v>384490.31</v>
      </c>
    </row>
    <row r="463" spans="1:10" x14ac:dyDescent="0.25">
      <c r="A463" t="s">
        <v>383</v>
      </c>
      <c r="B463" t="s">
        <v>948</v>
      </c>
      <c r="C463" t="s">
        <v>895</v>
      </c>
      <c r="D463" t="s">
        <v>894</v>
      </c>
      <c r="E463" s="36">
        <v>2567062.65</v>
      </c>
      <c r="F463">
        <v>0</v>
      </c>
      <c r="G463" s="36">
        <v>2860.26</v>
      </c>
      <c r="H463">
        <v>0</v>
      </c>
      <c r="I463" s="36">
        <v>2860.26</v>
      </c>
      <c r="J463" s="36">
        <v>2564202.39</v>
      </c>
    </row>
    <row r="464" spans="1:10" x14ac:dyDescent="0.25">
      <c r="A464" t="s">
        <v>387</v>
      </c>
      <c r="B464" t="s">
        <v>948</v>
      </c>
      <c r="C464" t="s">
        <v>895</v>
      </c>
      <c r="D464" t="s">
        <v>894</v>
      </c>
      <c r="E464" s="36">
        <v>106820.95</v>
      </c>
      <c r="F464">
        <v>-215.43</v>
      </c>
      <c r="G464" s="36">
        <v>8166.35</v>
      </c>
      <c r="H464">
        <v>0</v>
      </c>
      <c r="I464" s="36">
        <v>8166.35</v>
      </c>
      <c r="J464" s="36">
        <v>98654.6</v>
      </c>
    </row>
    <row r="465" spans="1:10" x14ac:dyDescent="0.25">
      <c r="A465" t="s">
        <v>390</v>
      </c>
      <c r="B465" t="s">
        <v>947</v>
      </c>
      <c r="C465" t="s">
        <v>895</v>
      </c>
      <c r="D465" t="s">
        <v>894</v>
      </c>
      <c r="E465" s="36">
        <v>1522652.96</v>
      </c>
      <c r="F465">
        <v>0</v>
      </c>
      <c r="G465">
        <v>0</v>
      </c>
      <c r="H465">
        <v>0</v>
      </c>
      <c r="I465">
        <v>0</v>
      </c>
      <c r="J465" s="36">
        <v>1522652.96</v>
      </c>
    </row>
    <row r="466" spans="1:10" x14ac:dyDescent="0.25">
      <c r="A466" t="s">
        <v>393</v>
      </c>
      <c r="B466" t="s">
        <v>947</v>
      </c>
      <c r="C466" t="s">
        <v>895</v>
      </c>
      <c r="D466" t="s">
        <v>894</v>
      </c>
      <c r="E466" s="36">
        <v>181310.62</v>
      </c>
      <c r="F466">
        <v>0</v>
      </c>
      <c r="G466">
        <v>0</v>
      </c>
      <c r="H466">
        <v>0</v>
      </c>
      <c r="I466">
        <v>0</v>
      </c>
      <c r="J466" s="36">
        <v>181310.62</v>
      </c>
    </row>
    <row r="467" spans="1:10" x14ac:dyDescent="0.25">
      <c r="A467" t="s">
        <v>396</v>
      </c>
      <c r="B467" t="s">
        <v>947</v>
      </c>
      <c r="C467" t="s">
        <v>895</v>
      </c>
      <c r="D467" t="s">
        <v>894</v>
      </c>
      <c r="E467" s="36">
        <v>286959.32</v>
      </c>
      <c r="F467">
        <v>-137.65</v>
      </c>
      <c r="G467">
        <v>-137.65</v>
      </c>
      <c r="H467">
        <v>0</v>
      </c>
      <c r="I467">
        <v>-137.65</v>
      </c>
      <c r="J467" s="36">
        <v>287096.96999999997</v>
      </c>
    </row>
    <row r="468" spans="1:10" x14ac:dyDescent="0.25">
      <c r="A468" t="s">
        <v>399</v>
      </c>
      <c r="B468" t="s">
        <v>947</v>
      </c>
      <c r="C468" t="s">
        <v>895</v>
      </c>
      <c r="D468" t="s">
        <v>894</v>
      </c>
      <c r="E468" s="36">
        <v>59334.92</v>
      </c>
      <c r="F468">
        <v>0</v>
      </c>
      <c r="G468" s="36">
        <v>13886.64</v>
      </c>
      <c r="H468">
        <v>0</v>
      </c>
      <c r="I468" s="36">
        <v>13886.64</v>
      </c>
      <c r="J468" s="36">
        <v>45448.28</v>
      </c>
    </row>
    <row r="469" spans="1:10" x14ac:dyDescent="0.25">
      <c r="A469" t="s">
        <v>402</v>
      </c>
      <c r="B469" t="s">
        <v>946</v>
      </c>
      <c r="C469" t="s">
        <v>895</v>
      </c>
      <c r="D469" t="s">
        <v>894</v>
      </c>
      <c r="E469" s="36">
        <v>241606.1</v>
      </c>
      <c r="F469">
        <v>0</v>
      </c>
      <c r="G469" s="36">
        <v>224260.78</v>
      </c>
      <c r="H469">
        <v>0</v>
      </c>
      <c r="I469" s="36">
        <v>224260.78</v>
      </c>
      <c r="J469" s="36">
        <v>17345.32</v>
      </c>
    </row>
    <row r="470" spans="1:10" x14ac:dyDescent="0.25">
      <c r="A470" t="s">
        <v>409</v>
      </c>
      <c r="B470" t="s">
        <v>946</v>
      </c>
      <c r="C470" t="s">
        <v>895</v>
      </c>
      <c r="D470" t="s">
        <v>905</v>
      </c>
      <c r="E470" s="36">
        <v>90844.21</v>
      </c>
      <c r="F470">
        <v>0</v>
      </c>
      <c r="G470" s="36">
        <v>90844.21</v>
      </c>
      <c r="H470">
        <v>0</v>
      </c>
      <c r="I470" s="36">
        <v>90844.21</v>
      </c>
      <c r="J470">
        <v>0</v>
      </c>
    </row>
    <row r="471" spans="1:10" x14ac:dyDescent="0.25">
      <c r="A471" t="s">
        <v>409</v>
      </c>
      <c r="B471" t="s">
        <v>946</v>
      </c>
      <c r="C471" t="s">
        <v>895</v>
      </c>
      <c r="D471" t="s">
        <v>899</v>
      </c>
      <c r="E471" s="36">
        <v>764625.75</v>
      </c>
      <c r="F471" s="36">
        <v>24625.65</v>
      </c>
      <c r="G471" s="36">
        <v>575712.18000000005</v>
      </c>
      <c r="H471">
        <v>0</v>
      </c>
      <c r="I471" s="36">
        <v>575712.18000000005</v>
      </c>
      <c r="J471" s="36">
        <v>188913.57</v>
      </c>
    </row>
    <row r="472" spans="1:10" x14ac:dyDescent="0.25">
      <c r="A472" t="s">
        <v>415</v>
      </c>
      <c r="B472" t="s">
        <v>946</v>
      </c>
      <c r="C472" t="s">
        <v>895</v>
      </c>
      <c r="D472" t="s">
        <v>894</v>
      </c>
      <c r="E472" s="36">
        <v>548346.46</v>
      </c>
      <c r="F472">
        <v>0</v>
      </c>
      <c r="G472">
        <v>0</v>
      </c>
      <c r="H472">
        <v>0</v>
      </c>
      <c r="I472">
        <v>0</v>
      </c>
      <c r="J472" s="36">
        <v>548346.46</v>
      </c>
    </row>
    <row r="473" spans="1:10" x14ac:dyDescent="0.25">
      <c r="A473" t="s">
        <v>418</v>
      </c>
      <c r="B473" t="s">
        <v>945</v>
      </c>
      <c r="C473" t="s">
        <v>895</v>
      </c>
      <c r="D473" t="s">
        <v>894</v>
      </c>
      <c r="E473" s="36">
        <v>10620.44</v>
      </c>
      <c r="F473">
        <v>0</v>
      </c>
      <c r="G473">
        <v>0</v>
      </c>
      <c r="H473">
        <v>0</v>
      </c>
      <c r="I473">
        <v>0</v>
      </c>
      <c r="J473" s="36">
        <v>10620.44</v>
      </c>
    </row>
    <row r="474" spans="1:10" x14ac:dyDescent="0.25">
      <c r="A474" t="s">
        <v>421</v>
      </c>
      <c r="B474" t="s">
        <v>945</v>
      </c>
      <c r="C474" t="s">
        <v>895</v>
      </c>
      <c r="D474" t="s">
        <v>899</v>
      </c>
      <c r="E474" s="36">
        <v>877003.44</v>
      </c>
      <c r="F474" s="36">
        <v>56515.74</v>
      </c>
      <c r="G474" s="36">
        <v>140248.89000000001</v>
      </c>
      <c r="H474">
        <v>0</v>
      </c>
      <c r="I474" s="36">
        <v>140248.89000000001</v>
      </c>
      <c r="J474" s="36">
        <v>736754.55</v>
      </c>
    </row>
    <row r="475" spans="1:10" x14ac:dyDescent="0.25">
      <c r="A475" t="s">
        <v>424</v>
      </c>
      <c r="B475" t="s">
        <v>945</v>
      </c>
      <c r="C475" t="s">
        <v>895</v>
      </c>
      <c r="D475" t="s">
        <v>894</v>
      </c>
      <c r="E475" s="36">
        <v>2383.5</v>
      </c>
      <c r="F475">
        <v>0</v>
      </c>
      <c r="G475" s="36">
        <v>2383.5</v>
      </c>
      <c r="H475">
        <v>0</v>
      </c>
      <c r="I475" s="36">
        <v>2383.5</v>
      </c>
      <c r="J475">
        <v>0</v>
      </c>
    </row>
    <row r="476" spans="1:10" x14ac:dyDescent="0.25">
      <c r="A476" t="s">
        <v>427</v>
      </c>
      <c r="B476" t="s">
        <v>941</v>
      </c>
      <c r="C476" t="s">
        <v>895</v>
      </c>
      <c r="D476" t="s">
        <v>905</v>
      </c>
      <c r="E476" s="36">
        <v>53343.67</v>
      </c>
      <c r="F476">
        <v>0</v>
      </c>
      <c r="G476">
        <v>953.42</v>
      </c>
      <c r="H476">
        <v>0</v>
      </c>
      <c r="I476">
        <v>953.42</v>
      </c>
      <c r="J476" s="36">
        <v>52390.25</v>
      </c>
    </row>
    <row r="477" spans="1:10" x14ac:dyDescent="0.25">
      <c r="A477" t="s">
        <v>430</v>
      </c>
      <c r="B477" t="s">
        <v>944</v>
      </c>
      <c r="C477" t="s">
        <v>895</v>
      </c>
      <c r="D477" t="s">
        <v>894</v>
      </c>
      <c r="E477" s="36">
        <v>11532.3</v>
      </c>
      <c r="F477">
        <v>-320.31</v>
      </c>
      <c r="G477">
        <v>-320.31</v>
      </c>
      <c r="H477">
        <v>0</v>
      </c>
      <c r="I477">
        <v>-320.31</v>
      </c>
      <c r="J477" s="36">
        <v>11852.61</v>
      </c>
    </row>
    <row r="478" spans="1:10" x14ac:dyDescent="0.25">
      <c r="A478" t="s">
        <v>433</v>
      </c>
      <c r="B478" t="s">
        <v>943</v>
      </c>
      <c r="C478" t="s">
        <v>895</v>
      </c>
      <c r="D478" t="s">
        <v>894</v>
      </c>
      <c r="E478" s="36">
        <v>1000000</v>
      </c>
      <c r="F478">
        <v>0</v>
      </c>
      <c r="G478">
        <v>0</v>
      </c>
      <c r="H478">
        <v>0</v>
      </c>
      <c r="I478">
        <v>0</v>
      </c>
      <c r="J478" s="36">
        <v>1000000</v>
      </c>
    </row>
    <row r="479" spans="1:10" x14ac:dyDescent="0.25">
      <c r="A479" t="s">
        <v>436</v>
      </c>
      <c r="B479" t="s">
        <v>942</v>
      </c>
      <c r="C479" t="s">
        <v>895</v>
      </c>
      <c r="D479" t="s">
        <v>894</v>
      </c>
      <c r="E479" s="36">
        <v>2867.26</v>
      </c>
      <c r="F479">
        <v>0</v>
      </c>
      <c r="G479">
        <v>0</v>
      </c>
      <c r="H479">
        <v>0</v>
      </c>
      <c r="I479">
        <v>0</v>
      </c>
      <c r="J479" s="36">
        <v>2867.26</v>
      </c>
    </row>
    <row r="480" spans="1:10" x14ac:dyDescent="0.25">
      <c r="A480" t="s">
        <v>439</v>
      </c>
      <c r="B480" t="s">
        <v>941</v>
      </c>
      <c r="C480" t="s">
        <v>895</v>
      </c>
      <c r="D480" t="s">
        <v>894</v>
      </c>
      <c r="E480" s="36">
        <v>2261356.4300000002</v>
      </c>
      <c r="F480">
        <v>0</v>
      </c>
      <c r="G480">
        <v>0</v>
      </c>
      <c r="H480">
        <v>0</v>
      </c>
      <c r="I480">
        <v>0</v>
      </c>
      <c r="J480" s="36">
        <v>2261356.4300000002</v>
      </c>
    </row>
    <row r="481" spans="1:10" x14ac:dyDescent="0.25">
      <c r="A481" t="s">
        <v>442</v>
      </c>
      <c r="B481" t="s">
        <v>941</v>
      </c>
      <c r="C481" t="s">
        <v>895</v>
      </c>
      <c r="D481" t="s">
        <v>894</v>
      </c>
      <c r="E481" s="36">
        <v>113032.32000000001</v>
      </c>
      <c r="F481" s="36">
        <v>2490.1</v>
      </c>
      <c r="G481" s="36">
        <v>30312.560000000001</v>
      </c>
      <c r="H481">
        <v>0</v>
      </c>
      <c r="I481" s="36">
        <v>30312.560000000001</v>
      </c>
      <c r="J481" s="36">
        <v>82719.759999999995</v>
      </c>
    </row>
    <row r="482" spans="1:10" x14ac:dyDescent="0.25">
      <c r="A482" t="s">
        <v>445</v>
      </c>
      <c r="B482" t="s">
        <v>940</v>
      </c>
      <c r="C482" t="s">
        <v>895</v>
      </c>
      <c r="D482" t="s">
        <v>894</v>
      </c>
      <c r="E482" s="36">
        <v>138120.57999999999</v>
      </c>
      <c r="F482">
        <v>0</v>
      </c>
      <c r="G482" s="36">
        <v>127343.85</v>
      </c>
      <c r="H482">
        <v>0</v>
      </c>
      <c r="I482" s="36">
        <v>127343.85</v>
      </c>
      <c r="J482" s="36">
        <v>10776.73</v>
      </c>
    </row>
    <row r="483" spans="1:10" x14ac:dyDescent="0.25">
      <c r="A483" t="s">
        <v>448</v>
      </c>
      <c r="B483" t="s">
        <v>940</v>
      </c>
      <c r="C483" t="s">
        <v>895</v>
      </c>
      <c r="D483" t="s">
        <v>894</v>
      </c>
      <c r="E483" s="36">
        <v>136319.42000000001</v>
      </c>
      <c r="F483">
        <v>0</v>
      </c>
      <c r="G483">
        <v>844.55</v>
      </c>
      <c r="H483">
        <v>0</v>
      </c>
      <c r="I483">
        <v>844.55</v>
      </c>
      <c r="J483" s="36">
        <v>135474.87</v>
      </c>
    </row>
    <row r="484" spans="1:10" x14ac:dyDescent="0.25">
      <c r="A484" t="s">
        <v>451</v>
      </c>
      <c r="B484" t="s">
        <v>940</v>
      </c>
      <c r="C484" t="s">
        <v>895</v>
      </c>
      <c r="D484" t="s">
        <v>894</v>
      </c>
      <c r="E484" s="36">
        <v>5963.08</v>
      </c>
      <c r="F484">
        <v>0</v>
      </c>
      <c r="G484">
        <v>0</v>
      </c>
      <c r="H484">
        <v>0</v>
      </c>
      <c r="I484">
        <v>0</v>
      </c>
      <c r="J484" s="36">
        <v>5963.08</v>
      </c>
    </row>
    <row r="485" spans="1:10" x14ac:dyDescent="0.25">
      <c r="A485" t="s">
        <v>454</v>
      </c>
      <c r="B485" t="s">
        <v>939</v>
      </c>
      <c r="C485" t="s">
        <v>895</v>
      </c>
      <c r="D485" t="s">
        <v>894</v>
      </c>
      <c r="E485" s="36">
        <v>19478524.829999998</v>
      </c>
      <c r="F485">
        <v>0</v>
      </c>
      <c r="G485">
        <v>0</v>
      </c>
      <c r="H485">
        <v>0</v>
      </c>
      <c r="I485">
        <v>0</v>
      </c>
      <c r="J485" s="36">
        <v>19478524.829999998</v>
      </c>
    </row>
    <row r="486" spans="1:10" x14ac:dyDescent="0.25">
      <c r="A486" t="s">
        <v>457</v>
      </c>
      <c r="B486" t="s">
        <v>938</v>
      </c>
      <c r="C486" t="s">
        <v>895</v>
      </c>
      <c r="D486" t="s">
        <v>894</v>
      </c>
      <c r="E486" s="36">
        <v>20418.580000000002</v>
      </c>
      <c r="F486">
        <v>0</v>
      </c>
      <c r="G486">
        <v>0</v>
      </c>
      <c r="H486">
        <v>0</v>
      </c>
      <c r="I486">
        <v>0</v>
      </c>
      <c r="J486" s="36">
        <v>20418.580000000002</v>
      </c>
    </row>
    <row r="487" spans="1:10" x14ac:dyDescent="0.25">
      <c r="A487" t="s">
        <v>460</v>
      </c>
      <c r="B487" t="s">
        <v>937</v>
      </c>
      <c r="C487" t="s">
        <v>895</v>
      </c>
      <c r="D487" t="s">
        <v>894</v>
      </c>
      <c r="E487" s="36">
        <v>1949866.26</v>
      </c>
      <c r="F487" s="36">
        <v>53417.1</v>
      </c>
      <c r="G487" s="36">
        <v>400849.78</v>
      </c>
      <c r="H487">
        <v>0</v>
      </c>
      <c r="I487" s="36">
        <v>400849.78</v>
      </c>
      <c r="J487" s="36">
        <v>1549016.48</v>
      </c>
    </row>
    <row r="488" spans="1:10" x14ac:dyDescent="0.25">
      <c r="A488" t="s">
        <v>463</v>
      </c>
      <c r="B488" t="s">
        <v>936</v>
      </c>
      <c r="C488" t="s">
        <v>895</v>
      </c>
      <c r="D488" t="s">
        <v>894</v>
      </c>
      <c r="E488" s="36">
        <v>1853296.95</v>
      </c>
      <c r="F488">
        <v>0</v>
      </c>
      <c r="G488" s="36">
        <v>71315.33</v>
      </c>
      <c r="H488">
        <v>0</v>
      </c>
      <c r="I488" s="36">
        <v>71315.33</v>
      </c>
      <c r="J488" s="36">
        <v>1781981.62</v>
      </c>
    </row>
    <row r="489" spans="1:10" x14ac:dyDescent="0.25">
      <c r="A489" t="s">
        <v>466</v>
      </c>
      <c r="B489" t="s">
        <v>935</v>
      </c>
      <c r="C489" t="s">
        <v>895</v>
      </c>
      <c r="D489" t="s">
        <v>894</v>
      </c>
      <c r="E489" s="36">
        <v>322780.32</v>
      </c>
      <c r="F489">
        <v>0</v>
      </c>
      <c r="G489">
        <v>0</v>
      </c>
      <c r="H489">
        <v>0</v>
      </c>
      <c r="I489">
        <v>0</v>
      </c>
      <c r="J489" s="36">
        <v>322780.32</v>
      </c>
    </row>
    <row r="490" spans="1:10" x14ac:dyDescent="0.25">
      <c r="A490" t="s">
        <v>469</v>
      </c>
      <c r="B490" t="s">
        <v>934</v>
      </c>
      <c r="C490" t="s">
        <v>895</v>
      </c>
      <c r="D490" t="s">
        <v>894</v>
      </c>
      <c r="E490" s="36">
        <v>65549.66</v>
      </c>
      <c r="F490">
        <v>0</v>
      </c>
      <c r="G490">
        <v>0</v>
      </c>
      <c r="H490">
        <v>0</v>
      </c>
      <c r="I490">
        <v>0</v>
      </c>
      <c r="J490" s="36">
        <v>65549.66</v>
      </c>
    </row>
    <row r="491" spans="1:10" x14ac:dyDescent="0.25">
      <c r="A491" t="s">
        <v>472</v>
      </c>
      <c r="B491" t="s">
        <v>934</v>
      </c>
      <c r="C491" t="s">
        <v>895</v>
      </c>
      <c r="D491" t="s">
        <v>894</v>
      </c>
      <c r="E491" s="36">
        <v>21353242.030000001</v>
      </c>
      <c r="F491" s="36">
        <v>1330351.05</v>
      </c>
      <c r="G491" s="36">
        <v>11504989.369999999</v>
      </c>
      <c r="H491">
        <v>0</v>
      </c>
      <c r="I491" s="36">
        <v>11504989.369999999</v>
      </c>
      <c r="J491" s="36">
        <v>9848252.6600000001</v>
      </c>
    </row>
    <row r="492" spans="1:10" x14ac:dyDescent="0.25">
      <c r="A492" t="s">
        <v>475</v>
      </c>
      <c r="B492" t="s">
        <v>934</v>
      </c>
      <c r="C492" t="s">
        <v>895</v>
      </c>
      <c r="D492" t="s">
        <v>894</v>
      </c>
      <c r="E492" s="36">
        <v>179580.55</v>
      </c>
      <c r="F492">
        <v>0</v>
      </c>
      <c r="G492">
        <v>0</v>
      </c>
      <c r="H492">
        <v>0</v>
      </c>
      <c r="I492">
        <v>0</v>
      </c>
      <c r="J492" s="36">
        <v>179580.55</v>
      </c>
    </row>
    <row r="493" spans="1:10" x14ac:dyDescent="0.25">
      <c r="A493" t="s">
        <v>478</v>
      </c>
      <c r="B493" t="s">
        <v>934</v>
      </c>
      <c r="C493" t="s">
        <v>895</v>
      </c>
      <c r="D493" t="s">
        <v>894</v>
      </c>
      <c r="E493" s="36">
        <v>371132.89</v>
      </c>
      <c r="F493" s="36">
        <v>23947.07</v>
      </c>
      <c r="G493" s="36">
        <v>69924.429999999993</v>
      </c>
      <c r="H493">
        <v>0</v>
      </c>
      <c r="I493" s="36">
        <v>69924.429999999993</v>
      </c>
      <c r="J493" s="36">
        <v>301208.46000000002</v>
      </c>
    </row>
    <row r="494" spans="1:10" x14ac:dyDescent="0.25">
      <c r="A494" t="s">
        <v>481</v>
      </c>
      <c r="B494" t="s">
        <v>934</v>
      </c>
      <c r="C494" t="s">
        <v>895</v>
      </c>
      <c r="D494" t="s">
        <v>894</v>
      </c>
      <c r="E494" s="36">
        <v>98176.94</v>
      </c>
      <c r="F494">
        <v>0</v>
      </c>
      <c r="G494">
        <v>0</v>
      </c>
      <c r="H494">
        <v>0</v>
      </c>
      <c r="I494">
        <v>0</v>
      </c>
      <c r="J494" s="36">
        <v>98176.94</v>
      </c>
    </row>
    <row r="495" spans="1:10" x14ac:dyDescent="0.25">
      <c r="A495" t="s">
        <v>490</v>
      </c>
      <c r="B495" t="s">
        <v>933</v>
      </c>
      <c r="C495" t="s">
        <v>895</v>
      </c>
      <c r="D495" t="s">
        <v>894</v>
      </c>
      <c r="E495" s="36">
        <v>2118401.52</v>
      </c>
      <c r="F495">
        <v>0</v>
      </c>
      <c r="G495">
        <v>0</v>
      </c>
      <c r="H495">
        <v>0</v>
      </c>
      <c r="I495">
        <v>0</v>
      </c>
      <c r="J495" s="36">
        <v>2118401.52</v>
      </c>
    </row>
    <row r="496" spans="1:10" x14ac:dyDescent="0.25">
      <c r="A496" t="s">
        <v>493</v>
      </c>
      <c r="B496" t="s">
        <v>933</v>
      </c>
      <c r="C496" t="s">
        <v>895</v>
      </c>
      <c r="D496" t="s">
        <v>894</v>
      </c>
      <c r="E496" s="36">
        <v>6187782.9000000004</v>
      </c>
      <c r="F496">
        <v>0</v>
      </c>
      <c r="G496" s="36">
        <v>59066.02</v>
      </c>
      <c r="H496">
        <v>0</v>
      </c>
      <c r="I496" s="36">
        <v>59066.02</v>
      </c>
      <c r="J496" s="36">
        <v>6128716.8799999999</v>
      </c>
    </row>
    <row r="497" spans="1:10" x14ac:dyDescent="0.25">
      <c r="A497" t="s">
        <v>493</v>
      </c>
      <c r="B497" t="s">
        <v>933</v>
      </c>
      <c r="C497" t="s">
        <v>895</v>
      </c>
      <c r="D497" t="s">
        <v>897</v>
      </c>
      <c r="E497" s="36">
        <v>14000000</v>
      </c>
      <c r="F497">
        <v>0</v>
      </c>
      <c r="G497">
        <v>0</v>
      </c>
      <c r="H497">
        <v>0</v>
      </c>
      <c r="I497">
        <v>0</v>
      </c>
      <c r="J497" s="36">
        <v>14000000</v>
      </c>
    </row>
    <row r="498" spans="1:10" x14ac:dyDescent="0.25">
      <c r="A498" t="s">
        <v>496</v>
      </c>
      <c r="B498" t="s">
        <v>933</v>
      </c>
      <c r="C498" t="s">
        <v>895</v>
      </c>
      <c r="D498" t="s">
        <v>894</v>
      </c>
      <c r="E498" s="36">
        <v>863183.26</v>
      </c>
      <c r="F498" s="36">
        <v>3876.39</v>
      </c>
      <c r="G498" s="36">
        <v>567877.43999999994</v>
      </c>
      <c r="H498">
        <v>0</v>
      </c>
      <c r="I498" s="36">
        <v>567877.43999999994</v>
      </c>
      <c r="J498" s="36">
        <v>295305.82</v>
      </c>
    </row>
    <row r="499" spans="1:10" x14ac:dyDescent="0.25">
      <c r="A499" t="s">
        <v>499</v>
      </c>
      <c r="B499" t="s">
        <v>933</v>
      </c>
      <c r="C499" t="s">
        <v>895</v>
      </c>
      <c r="D499" t="s">
        <v>894</v>
      </c>
      <c r="E499" s="36">
        <v>170791.88</v>
      </c>
      <c r="F499">
        <v>0</v>
      </c>
      <c r="G499" s="36">
        <v>65918.78</v>
      </c>
      <c r="H499">
        <v>0</v>
      </c>
      <c r="I499" s="36">
        <v>65918.78</v>
      </c>
      <c r="J499" s="36">
        <v>104873.1</v>
      </c>
    </row>
    <row r="500" spans="1:10" x14ac:dyDescent="0.25">
      <c r="A500" t="s">
        <v>503</v>
      </c>
      <c r="B500" t="s">
        <v>933</v>
      </c>
      <c r="C500" t="s">
        <v>895</v>
      </c>
      <c r="D500" t="s">
        <v>894</v>
      </c>
      <c r="E500" s="36">
        <v>186431.74</v>
      </c>
      <c r="F500">
        <v>238.35</v>
      </c>
      <c r="G500">
        <v>715.05</v>
      </c>
      <c r="H500">
        <v>0</v>
      </c>
      <c r="I500">
        <v>715.05</v>
      </c>
      <c r="J500" s="36">
        <v>185716.69</v>
      </c>
    </row>
    <row r="501" spans="1:10" x14ac:dyDescent="0.25">
      <c r="A501" t="s">
        <v>503</v>
      </c>
      <c r="B501" t="s">
        <v>933</v>
      </c>
      <c r="C501" t="s">
        <v>895</v>
      </c>
      <c r="D501" t="s">
        <v>905</v>
      </c>
      <c r="E501" s="36">
        <v>149653.26999999999</v>
      </c>
      <c r="F501">
        <v>0</v>
      </c>
      <c r="G501">
        <v>0</v>
      </c>
      <c r="H501">
        <v>0</v>
      </c>
      <c r="I501">
        <v>0</v>
      </c>
      <c r="J501" s="36">
        <v>149653.26999999999</v>
      </c>
    </row>
    <row r="502" spans="1:10" x14ac:dyDescent="0.25">
      <c r="A502" t="s">
        <v>506</v>
      </c>
      <c r="B502" t="s">
        <v>933</v>
      </c>
      <c r="C502" t="s">
        <v>895</v>
      </c>
      <c r="D502" t="s">
        <v>894</v>
      </c>
      <c r="E502" s="36">
        <v>190553.81</v>
      </c>
      <c r="F502">
        <v>238.35</v>
      </c>
      <c r="G502">
        <v>715.05</v>
      </c>
      <c r="H502">
        <v>0</v>
      </c>
      <c r="I502">
        <v>715.05</v>
      </c>
      <c r="J502" s="36">
        <v>189838.76</v>
      </c>
    </row>
    <row r="503" spans="1:10" x14ac:dyDescent="0.25">
      <c r="A503" t="s">
        <v>506</v>
      </c>
      <c r="B503" t="s">
        <v>933</v>
      </c>
      <c r="C503" t="s">
        <v>895</v>
      </c>
      <c r="D503" t="s">
        <v>905</v>
      </c>
      <c r="E503" s="36">
        <v>149653.26999999999</v>
      </c>
      <c r="F503">
        <v>0</v>
      </c>
      <c r="G503">
        <v>0</v>
      </c>
      <c r="H503">
        <v>0</v>
      </c>
      <c r="I503">
        <v>0</v>
      </c>
      <c r="J503" s="36">
        <v>149653.26999999999</v>
      </c>
    </row>
    <row r="504" spans="1:10" x14ac:dyDescent="0.25">
      <c r="A504" t="s">
        <v>512</v>
      </c>
      <c r="B504" t="s">
        <v>932</v>
      </c>
      <c r="C504" t="s">
        <v>895</v>
      </c>
      <c r="D504" t="s">
        <v>894</v>
      </c>
      <c r="E504" s="36">
        <v>275180</v>
      </c>
      <c r="F504" s="36">
        <v>17513.189999999999</v>
      </c>
      <c r="G504" s="36">
        <v>37339.129999999997</v>
      </c>
      <c r="H504">
        <v>0</v>
      </c>
      <c r="I504" s="36">
        <v>37339.129999999997</v>
      </c>
      <c r="J504" s="36">
        <v>237840.87</v>
      </c>
    </row>
    <row r="505" spans="1:10" x14ac:dyDescent="0.25">
      <c r="A505" t="s">
        <v>519</v>
      </c>
      <c r="B505" t="s">
        <v>932</v>
      </c>
      <c r="C505" t="s">
        <v>895</v>
      </c>
      <c r="D505" t="s">
        <v>905</v>
      </c>
      <c r="E505" s="36">
        <v>63612.11</v>
      </c>
      <c r="F505" s="36">
        <v>5262.54</v>
      </c>
      <c r="G505" s="36">
        <v>39780.35</v>
      </c>
      <c r="H505">
        <v>0</v>
      </c>
      <c r="I505" s="36">
        <v>39780.35</v>
      </c>
      <c r="J505" s="36">
        <v>23831.759999999998</v>
      </c>
    </row>
    <row r="506" spans="1:10" x14ac:dyDescent="0.25">
      <c r="A506" t="s">
        <v>519</v>
      </c>
      <c r="B506" t="s">
        <v>932</v>
      </c>
      <c r="C506" t="s">
        <v>895</v>
      </c>
      <c r="D506" t="s">
        <v>899</v>
      </c>
      <c r="E506" s="36">
        <v>421584.01</v>
      </c>
      <c r="F506">
        <v>0</v>
      </c>
      <c r="G506">
        <v>0</v>
      </c>
      <c r="H506">
        <v>0</v>
      </c>
      <c r="I506">
        <v>0</v>
      </c>
      <c r="J506" s="36">
        <v>421584.01</v>
      </c>
    </row>
    <row r="509" spans="1:10" x14ac:dyDescent="0.25">
      <c r="A509" t="s">
        <v>865</v>
      </c>
      <c r="B509" t="s">
        <v>864</v>
      </c>
      <c r="C509" t="s">
        <v>863</v>
      </c>
      <c r="D509" t="s">
        <v>861</v>
      </c>
      <c r="E509" t="s">
        <v>862</v>
      </c>
      <c r="F509" t="s">
        <v>862</v>
      </c>
      <c r="G509" t="s">
        <v>862</v>
      </c>
      <c r="H509" t="s">
        <v>862</v>
      </c>
      <c r="I509" t="s">
        <v>862</v>
      </c>
      <c r="J509" t="s">
        <v>861</v>
      </c>
    </row>
    <row r="510" spans="1:10" x14ac:dyDescent="0.25">
      <c r="A510" t="s">
        <v>525</v>
      </c>
      <c r="B510" t="s">
        <v>931</v>
      </c>
      <c r="C510" t="s">
        <v>895</v>
      </c>
      <c r="D510" t="s">
        <v>894</v>
      </c>
      <c r="E510" s="36">
        <v>293535.49</v>
      </c>
      <c r="F510">
        <v>957.72</v>
      </c>
      <c r="G510" s="36">
        <v>4210.62</v>
      </c>
      <c r="H510">
        <v>0</v>
      </c>
      <c r="I510" s="36">
        <v>4210.62</v>
      </c>
      <c r="J510" s="36">
        <v>289324.87</v>
      </c>
    </row>
    <row r="511" spans="1:10" x14ac:dyDescent="0.25">
      <c r="A511" t="s">
        <v>528</v>
      </c>
      <c r="B511" t="s">
        <v>931</v>
      </c>
      <c r="C511" t="s">
        <v>895</v>
      </c>
      <c r="D511" t="s">
        <v>894</v>
      </c>
      <c r="E511" s="36">
        <v>86348.56</v>
      </c>
      <c r="F511">
        <v>0</v>
      </c>
      <c r="G511">
        <v>0</v>
      </c>
      <c r="H511">
        <v>0</v>
      </c>
      <c r="I511">
        <v>0</v>
      </c>
      <c r="J511" s="36">
        <v>86348.56</v>
      </c>
    </row>
    <row r="512" spans="1:10" x14ac:dyDescent="0.25">
      <c r="A512" t="s">
        <v>531</v>
      </c>
      <c r="B512" t="s">
        <v>931</v>
      </c>
      <c r="C512" t="s">
        <v>895</v>
      </c>
      <c r="D512" t="s">
        <v>894</v>
      </c>
      <c r="E512" s="36">
        <v>1771965.27</v>
      </c>
      <c r="F512" s="36">
        <v>466015.4</v>
      </c>
      <c r="G512" s="36">
        <v>1316956.03</v>
      </c>
      <c r="H512">
        <v>0</v>
      </c>
      <c r="I512" s="36">
        <v>1316956.03</v>
      </c>
      <c r="J512" s="36">
        <v>455009.24</v>
      </c>
    </row>
    <row r="513" spans="1:10" x14ac:dyDescent="0.25">
      <c r="A513" t="s">
        <v>534</v>
      </c>
      <c r="B513" t="s">
        <v>931</v>
      </c>
      <c r="C513" t="s">
        <v>895</v>
      </c>
      <c r="D513" t="s">
        <v>894</v>
      </c>
      <c r="E513" s="36">
        <v>2120253.4900000002</v>
      </c>
      <c r="F513" s="36">
        <v>484181.93</v>
      </c>
      <c r="G513" s="36">
        <v>824608.92</v>
      </c>
      <c r="H513">
        <v>0</v>
      </c>
      <c r="I513" s="36">
        <v>824608.92</v>
      </c>
      <c r="J513" s="36">
        <v>1295644.57</v>
      </c>
    </row>
    <row r="514" spans="1:10" x14ac:dyDescent="0.25">
      <c r="A514" t="s">
        <v>537</v>
      </c>
      <c r="B514" t="s">
        <v>931</v>
      </c>
      <c r="C514" t="s">
        <v>895</v>
      </c>
      <c r="D514" t="s">
        <v>894</v>
      </c>
      <c r="E514" s="36">
        <v>13503.05</v>
      </c>
      <c r="F514">
        <v>0</v>
      </c>
      <c r="G514">
        <v>0</v>
      </c>
      <c r="H514">
        <v>0</v>
      </c>
      <c r="I514">
        <v>0</v>
      </c>
      <c r="J514" s="36">
        <v>13503.05</v>
      </c>
    </row>
    <row r="515" spans="1:10" x14ac:dyDescent="0.25">
      <c r="A515" t="s">
        <v>540</v>
      </c>
      <c r="B515" t="s">
        <v>931</v>
      </c>
      <c r="C515" t="s">
        <v>895</v>
      </c>
      <c r="D515" t="s">
        <v>894</v>
      </c>
      <c r="E515" s="36">
        <v>576261.93999999994</v>
      </c>
      <c r="F515">
        <v>0</v>
      </c>
      <c r="G515" s="36">
        <v>85172.88</v>
      </c>
      <c r="H515">
        <v>0</v>
      </c>
      <c r="I515" s="36">
        <v>85172.88</v>
      </c>
      <c r="J515" s="36">
        <v>491089.06</v>
      </c>
    </row>
    <row r="516" spans="1:10" x14ac:dyDescent="0.25">
      <c r="A516" t="s">
        <v>543</v>
      </c>
      <c r="B516" t="s">
        <v>931</v>
      </c>
      <c r="C516" t="s">
        <v>895</v>
      </c>
      <c r="D516" t="s">
        <v>894</v>
      </c>
      <c r="E516" s="36">
        <v>285000</v>
      </c>
      <c r="F516" s="36">
        <v>3098.59</v>
      </c>
      <c r="G516" s="36">
        <v>4889.47</v>
      </c>
      <c r="H516">
        <v>0</v>
      </c>
      <c r="I516" s="36">
        <v>4889.47</v>
      </c>
      <c r="J516" s="36">
        <v>280110.53000000003</v>
      </c>
    </row>
    <row r="517" spans="1:10" x14ac:dyDescent="0.25">
      <c r="A517" t="s">
        <v>546</v>
      </c>
      <c r="B517" t="s">
        <v>931</v>
      </c>
      <c r="C517" t="s">
        <v>895</v>
      </c>
      <c r="D517" t="s">
        <v>894</v>
      </c>
      <c r="E517">
        <v>-530.65</v>
      </c>
      <c r="F517">
        <v>0</v>
      </c>
      <c r="G517">
        <v>-530.65</v>
      </c>
      <c r="H517">
        <v>0</v>
      </c>
      <c r="I517">
        <v>-530.65</v>
      </c>
      <c r="J517">
        <v>0</v>
      </c>
    </row>
    <row r="518" spans="1:10" x14ac:dyDescent="0.25">
      <c r="A518" t="s">
        <v>549</v>
      </c>
      <c r="B518" t="s">
        <v>930</v>
      </c>
      <c r="C518" t="s">
        <v>895</v>
      </c>
      <c r="D518" t="s">
        <v>894</v>
      </c>
      <c r="E518" s="36">
        <v>304953.19</v>
      </c>
      <c r="F518" s="36">
        <v>1191.75</v>
      </c>
      <c r="G518" s="36">
        <v>86527.4</v>
      </c>
      <c r="H518">
        <v>0</v>
      </c>
      <c r="I518" s="36">
        <v>86527.4</v>
      </c>
      <c r="J518" s="36">
        <v>218425.79</v>
      </c>
    </row>
    <row r="519" spans="1:10" x14ac:dyDescent="0.25">
      <c r="A519" t="s">
        <v>552</v>
      </c>
      <c r="B519" t="s">
        <v>930</v>
      </c>
      <c r="C519" t="s">
        <v>895</v>
      </c>
      <c r="D519" t="s">
        <v>894</v>
      </c>
      <c r="E519" s="36">
        <v>302673.08</v>
      </c>
      <c r="F519" s="36">
        <v>1430.1</v>
      </c>
      <c r="G519" s="36">
        <v>87242.46</v>
      </c>
      <c r="H519">
        <v>0</v>
      </c>
      <c r="I519" s="36">
        <v>87242.46</v>
      </c>
      <c r="J519" s="36">
        <v>215430.62</v>
      </c>
    </row>
    <row r="520" spans="1:10" x14ac:dyDescent="0.25">
      <c r="A520" t="s">
        <v>555</v>
      </c>
      <c r="B520" t="s">
        <v>930</v>
      </c>
      <c r="C520" t="s">
        <v>895</v>
      </c>
      <c r="D520" t="s">
        <v>894</v>
      </c>
      <c r="E520" s="36">
        <v>309562.88</v>
      </c>
      <c r="F520" s="36">
        <v>1430.11</v>
      </c>
      <c r="G520" s="36">
        <v>86765.759999999995</v>
      </c>
      <c r="H520">
        <v>0</v>
      </c>
      <c r="I520" s="36">
        <v>86765.759999999995</v>
      </c>
      <c r="J520" s="36">
        <v>222797.12</v>
      </c>
    </row>
    <row r="521" spans="1:10" x14ac:dyDescent="0.25">
      <c r="A521" t="s">
        <v>558</v>
      </c>
      <c r="B521" t="s">
        <v>930</v>
      </c>
      <c r="C521" t="s">
        <v>895</v>
      </c>
      <c r="D521" t="s">
        <v>894</v>
      </c>
      <c r="E521" s="36">
        <v>59437.59</v>
      </c>
      <c r="F521" s="36">
        <v>2621.86</v>
      </c>
      <c r="G521" s="36">
        <v>8342.36</v>
      </c>
      <c r="H521">
        <v>0</v>
      </c>
      <c r="I521" s="36">
        <v>8342.36</v>
      </c>
      <c r="J521" s="36">
        <v>51095.23</v>
      </c>
    </row>
    <row r="522" spans="1:10" x14ac:dyDescent="0.25">
      <c r="A522" t="s">
        <v>561</v>
      </c>
      <c r="B522" t="s">
        <v>930</v>
      </c>
      <c r="C522" t="s">
        <v>895</v>
      </c>
      <c r="D522" t="s">
        <v>894</v>
      </c>
      <c r="E522" s="36">
        <v>304458.46000000002</v>
      </c>
      <c r="F522" s="36">
        <v>1430.11</v>
      </c>
      <c r="G522" s="36">
        <v>87004.11</v>
      </c>
      <c r="H522">
        <v>0</v>
      </c>
      <c r="I522" s="36">
        <v>87004.11</v>
      </c>
      <c r="J522" s="36">
        <v>217454.35</v>
      </c>
    </row>
    <row r="523" spans="1:10" x14ac:dyDescent="0.25">
      <c r="A523" t="s">
        <v>564</v>
      </c>
      <c r="B523" t="s">
        <v>930</v>
      </c>
      <c r="C523" t="s">
        <v>895</v>
      </c>
      <c r="D523" t="s">
        <v>894</v>
      </c>
      <c r="E523" s="36">
        <v>530878.61</v>
      </c>
      <c r="F523" s="36">
        <v>4767.08</v>
      </c>
      <c r="G523" s="36">
        <v>294684.65999999997</v>
      </c>
      <c r="H523">
        <v>0</v>
      </c>
      <c r="I523" s="36">
        <v>294684.65999999997</v>
      </c>
      <c r="J523" s="36">
        <v>236193.95</v>
      </c>
    </row>
    <row r="524" spans="1:10" x14ac:dyDescent="0.25">
      <c r="A524" t="s">
        <v>567</v>
      </c>
      <c r="B524" t="s">
        <v>929</v>
      </c>
      <c r="C524" t="s">
        <v>895</v>
      </c>
      <c r="D524" t="s">
        <v>894</v>
      </c>
      <c r="E524" s="36">
        <v>22582.799999999999</v>
      </c>
      <c r="F524">
        <v>0</v>
      </c>
      <c r="G524">
        <v>331.1</v>
      </c>
      <c r="H524">
        <v>0</v>
      </c>
      <c r="I524">
        <v>331.1</v>
      </c>
      <c r="J524" s="36">
        <v>22251.7</v>
      </c>
    </row>
    <row r="525" spans="1:10" x14ac:dyDescent="0.25">
      <c r="A525" t="s">
        <v>570</v>
      </c>
      <c r="B525" t="s">
        <v>929</v>
      </c>
      <c r="C525" t="s">
        <v>895</v>
      </c>
      <c r="D525" t="s">
        <v>894</v>
      </c>
      <c r="E525" s="36">
        <v>11102.83</v>
      </c>
      <c r="F525">
        <v>0</v>
      </c>
      <c r="G525">
        <v>464.5</v>
      </c>
      <c r="H525">
        <v>0</v>
      </c>
      <c r="I525">
        <v>464.5</v>
      </c>
      <c r="J525" s="36">
        <v>10638.33</v>
      </c>
    </row>
    <row r="526" spans="1:10" x14ac:dyDescent="0.25">
      <c r="A526" t="s">
        <v>573</v>
      </c>
      <c r="B526" t="s">
        <v>929</v>
      </c>
      <c r="C526" t="s">
        <v>895</v>
      </c>
      <c r="D526" t="s">
        <v>894</v>
      </c>
      <c r="E526" s="36">
        <v>64685.599999999999</v>
      </c>
      <c r="F526">
        <v>0</v>
      </c>
      <c r="G526" s="36">
        <v>55655.22</v>
      </c>
      <c r="H526">
        <v>0</v>
      </c>
      <c r="I526" s="36">
        <v>55655.22</v>
      </c>
      <c r="J526" s="36">
        <v>9030.3799999999992</v>
      </c>
    </row>
    <row r="527" spans="1:10" x14ac:dyDescent="0.25">
      <c r="A527" t="s">
        <v>576</v>
      </c>
      <c r="B527" t="s">
        <v>928</v>
      </c>
      <c r="C527" t="s">
        <v>895</v>
      </c>
      <c r="D527" t="s">
        <v>894</v>
      </c>
      <c r="E527">
        <v>282.73</v>
      </c>
      <c r="F527">
        <v>0</v>
      </c>
      <c r="G527">
        <v>0</v>
      </c>
      <c r="H527">
        <v>0</v>
      </c>
      <c r="I527">
        <v>0</v>
      </c>
      <c r="J527">
        <v>282.73</v>
      </c>
    </row>
    <row r="528" spans="1:10" x14ac:dyDescent="0.25">
      <c r="A528" t="s">
        <v>579</v>
      </c>
      <c r="B528" t="s">
        <v>927</v>
      </c>
      <c r="C528" t="s">
        <v>895</v>
      </c>
      <c r="D528" t="s">
        <v>894</v>
      </c>
      <c r="E528" s="36">
        <v>4403750.3099999996</v>
      </c>
      <c r="F528" s="36">
        <v>2872.96</v>
      </c>
      <c r="G528" s="36">
        <v>54283.11</v>
      </c>
      <c r="H528">
        <v>0</v>
      </c>
      <c r="I528" s="36">
        <v>54283.11</v>
      </c>
      <c r="J528" s="36">
        <v>4349467.2</v>
      </c>
    </row>
    <row r="529" spans="1:10" x14ac:dyDescent="0.25">
      <c r="A529" t="s">
        <v>582</v>
      </c>
      <c r="B529" t="s">
        <v>926</v>
      </c>
      <c r="C529" t="s">
        <v>895</v>
      </c>
      <c r="D529" t="s">
        <v>894</v>
      </c>
      <c r="E529" s="36">
        <v>765194.77</v>
      </c>
      <c r="F529" s="36">
        <v>2114.46</v>
      </c>
      <c r="G529" s="36">
        <v>15711.2</v>
      </c>
      <c r="H529">
        <v>0</v>
      </c>
      <c r="I529" s="36">
        <v>15711.2</v>
      </c>
      <c r="J529" s="36">
        <v>749483.57</v>
      </c>
    </row>
    <row r="530" spans="1:10" x14ac:dyDescent="0.25">
      <c r="A530" t="s">
        <v>585</v>
      </c>
      <c r="B530" t="s">
        <v>925</v>
      </c>
      <c r="C530" t="s">
        <v>895</v>
      </c>
      <c r="D530" t="s">
        <v>903</v>
      </c>
      <c r="E530" s="36">
        <v>2000000</v>
      </c>
      <c r="F530">
        <v>0</v>
      </c>
      <c r="G530">
        <v>0</v>
      </c>
      <c r="H530">
        <v>0</v>
      </c>
      <c r="I530">
        <v>0</v>
      </c>
      <c r="J530" s="36">
        <v>2000000</v>
      </c>
    </row>
    <row r="531" spans="1:10" x14ac:dyDescent="0.25">
      <c r="A531" t="s">
        <v>588</v>
      </c>
      <c r="B531" t="s">
        <v>924</v>
      </c>
      <c r="C531" t="s">
        <v>895</v>
      </c>
      <c r="D531" t="s">
        <v>894</v>
      </c>
      <c r="E531" s="36">
        <v>2232683.4300000002</v>
      </c>
      <c r="F531">
        <v>0</v>
      </c>
      <c r="G531" s="36">
        <v>12459.94</v>
      </c>
      <c r="H531">
        <v>0</v>
      </c>
      <c r="I531" s="36">
        <v>12459.94</v>
      </c>
      <c r="J531" s="36">
        <v>2220223.4900000002</v>
      </c>
    </row>
    <row r="532" spans="1:10" x14ac:dyDescent="0.25">
      <c r="A532" t="s">
        <v>591</v>
      </c>
      <c r="B532" t="s">
        <v>923</v>
      </c>
      <c r="C532" t="s">
        <v>895</v>
      </c>
      <c r="D532" t="s">
        <v>894</v>
      </c>
      <c r="E532" s="36">
        <v>9606116.8399999999</v>
      </c>
      <c r="F532" s="36">
        <v>17254.84</v>
      </c>
      <c r="G532" s="36">
        <v>1611959.66</v>
      </c>
      <c r="H532">
        <v>0</v>
      </c>
      <c r="I532" s="36">
        <v>1611959.66</v>
      </c>
      <c r="J532" s="36">
        <v>7994157.1799999997</v>
      </c>
    </row>
    <row r="533" spans="1:10" x14ac:dyDescent="0.25">
      <c r="A533" t="s">
        <v>594</v>
      </c>
      <c r="B533" t="s">
        <v>922</v>
      </c>
      <c r="C533" t="s">
        <v>895</v>
      </c>
      <c r="D533" t="s">
        <v>900</v>
      </c>
      <c r="E533" s="36">
        <v>500000</v>
      </c>
      <c r="F533">
        <v>0</v>
      </c>
      <c r="G533">
        <v>0</v>
      </c>
      <c r="H533">
        <v>0</v>
      </c>
      <c r="I533">
        <v>0</v>
      </c>
      <c r="J533" s="36">
        <v>500000</v>
      </c>
    </row>
    <row r="534" spans="1:10" x14ac:dyDescent="0.25">
      <c r="A534" t="s">
        <v>594</v>
      </c>
      <c r="B534" t="s">
        <v>922</v>
      </c>
      <c r="C534" t="s">
        <v>895</v>
      </c>
      <c r="D534" t="s">
        <v>921</v>
      </c>
      <c r="E534" s="36">
        <v>733245.66</v>
      </c>
      <c r="F534" s="36">
        <v>77375.94</v>
      </c>
      <c r="G534" s="36">
        <v>288766.01</v>
      </c>
      <c r="H534">
        <v>0</v>
      </c>
      <c r="I534" s="36">
        <v>288766.01</v>
      </c>
      <c r="J534" s="36">
        <v>444479.65</v>
      </c>
    </row>
    <row r="535" spans="1:10" x14ac:dyDescent="0.25">
      <c r="A535" t="s">
        <v>606</v>
      </c>
      <c r="B535" t="s">
        <v>920</v>
      </c>
      <c r="C535" t="s">
        <v>895</v>
      </c>
      <c r="D535" t="s">
        <v>894</v>
      </c>
      <c r="E535" s="36">
        <v>50000</v>
      </c>
      <c r="F535">
        <v>0</v>
      </c>
      <c r="G535">
        <v>0</v>
      </c>
      <c r="H535">
        <v>0</v>
      </c>
      <c r="I535">
        <v>0</v>
      </c>
      <c r="J535" s="36">
        <v>50000</v>
      </c>
    </row>
    <row r="536" spans="1:10" x14ac:dyDescent="0.25">
      <c r="A536" t="s">
        <v>606</v>
      </c>
      <c r="B536" t="s">
        <v>920</v>
      </c>
      <c r="C536" t="s">
        <v>895</v>
      </c>
      <c r="D536" t="s">
        <v>905</v>
      </c>
      <c r="E536" s="36">
        <v>357737.32</v>
      </c>
      <c r="F536">
        <v>0</v>
      </c>
      <c r="G536" s="36">
        <v>311919.98</v>
      </c>
      <c r="H536">
        <v>0</v>
      </c>
      <c r="I536" s="36">
        <v>311919.98</v>
      </c>
      <c r="J536" s="36">
        <v>45817.34</v>
      </c>
    </row>
    <row r="537" spans="1:10" x14ac:dyDescent="0.25">
      <c r="A537" t="s">
        <v>609</v>
      </c>
      <c r="B537" t="s">
        <v>920</v>
      </c>
      <c r="C537" t="s">
        <v>895</v>
      </c>
      <c r="D537" t="s">
        <v>894</v>
      </c>
      <c r="E537" s="36">
        <v>550000</v>
      </c>
      <c r="F537" s="36">
        <v>37116.629999999997</v>
      </c>
      <c r="G537" s="36">
        <v>250502.27</v>
      </c>
      <c r="H537">
        <v>0</v>
      </c>
      <c r="I537" s="36">
        <v>250502.27</v>
      </c>
      <c r="J537" s="36">
        <v>299497.73</v>
      </c>
    </row>
    <row r="538" spans="1:10" x14ac:dyDescent="0.25">
      <c r="A538" t="s">
        <v>609</v>
      </c>
      <c r="B538" t="s">
        <v>920</v>
      </c>
      <c r="C538" t="s">
        <v>895</v>
      </c>
      <c r="D538" t="s">
        <v>905</v>
      </c>
      <c r="E538" s="36">
        <v>461217.76</v>
      </c>
      <c r="F538">
        <v>0</v>
      </c>
      <c r="G538" s="36">
        <v>461217.76</v>
      </c>
      <c r="H538">
        <v>0</v>
      </c>
      <c r="I538" s="36">
        <v>461217.76</v>
      </c>
      <c r="J538">
        <v>0</v>
      </c>
    </row>
    <row r="539" spans="1:10" x14ac:dyDescent="0.25">
      <c r="A539" t="s">
        <v>612</v>
      </c>
      <c r="B539" t="s">
        <v>920</v>
      </c>
      <c r="C539" t="s">
        <v>895</v>
      </c>
      <c r="D539" t="s">
        <v>894</v>
      </c>
      <c r="E539" s="36">
        <v>130000</v>
      </c>
      <c r="F539">
        <v>0</v>
      </c>
      <c r="G539">
        <v>0</v>
      </c>
      <c r="H539">
        <v>0</v>
      </c>
      <c r="I539">
        <v>0</v>
      </c>
      <c r="J539" s="36">
        <v>130000</v>
      </c>
    </row>
    <row r="540" spans="1:10" x14ac:dyDescent="0.25">
      <c r="A540" t="s">
        <v>612</v>
      </c>
      <c r="B540" t="s">
        <v>920</v>
      </c>
      <c r="C540" t="s">
        <v>895</v>
      </c>
      <c r="D540" t="s">
        <v>905</v>
      </c>
      <c r="E540" s="36">
        <v>109088.7</v>
      </c>
      <c r="F540" s="36">
        <v>17801.29</v>
      </c>
      <c r="G540" s="36">
        <v>31156</v>
      </c>
      <c r="H540">
        <v>0</v>
      </c>
      <c r="I540" s="36">
        <v>31156</v>
      </c>
      <c r="J540" s="36">
        <v>77932.7</v>
      </c>
    </row>
    <row r="541" spans="1:10" x14ac:dyDescent="0.25">
      <c r="A541" t="s">
        <v>618</v>
      </c>
      <c r="B541" t="s">
        <v>918</v>
      </c>
      <c r="C541" t="s">
        <v>895</v>
      </c>
      <c r="D541" t="s">
        <v>894</v>
      </c>
      <c r="E541" s="36">
        <v>20627.72</v>
      </c>
      <c r="F541">
        <v>0</v>
      </c>
      <c r="G541" s="36">
        <v>20627.72</v>
      </c>
      <c r="H541">
        <v>0</v>
      </c>
      <c r="I541" s="36">
        <v>20627.72</v>
      </c>
      <c r="J541">
        <v>0</v>
      </c>
    </row>
    <row r="542" spans="1:10" x14ac:dyDescent="0.25">
      <c r="A542" t="s">
        <v>618</v>
      </c>
      <c r="B542" t="s">
        <v>918</v>
      </c>
      <c r="C542" t="s">
        <v>895</v>
      </c>
      <c r="D542" t="s">
        <v>905</v>
      </c>
      <c r="E542" s="36">
        <v>300000</v>
      </c>
      <c r="F542">
        <v>0</v>
      </c>
      <c r="G542" s="36">
        <v>198036.14</v>
      </c>
      <c r="H542">
        <v>0</v>
      </c>
      <c r="I542" s="36">
        <v>198036.14</v>
      </c>
      <c r="J542" s="36">
        <v>101963.86</v>
      </c>
    </row>
    <row r="543" spans="1:10" x14ac:dyDescent="0.25">
      <c r="A543" t="s">
        <v>615</v>
      </c>
      <c r="B543" t="s">
        <v>918</v>
      </c>
      <c r="C543" t="s">
        <v>895</v>
      </c>
      <c r="D543" t="s">
        <v>894</v>
      </c>
      <c r="E543" s="36">
        <v>906254.96</v>
      </c>
      <c r="F543">
        <v>0</v>
      </c>
      <c r="G543" s="36">
        <v>119244.93</v>
      </c>
      <c r="H543">
        <v>0</v>
      </c>
      <c r="I543" s="36">
        <v>119244.93</v>
      </c>
      <c r="J543" s="36">
        <v>787010.03</v>
      </c>
    </row>
    <row r="544" spans="1:10" x14ac:dyDescent="0.25">
      <c r="A544" t="s">
        <v>621</v>
      </c>
      <c r="B544" t="s">
        <v>919</v>
      </c>
      <c r="C544" t="s">
        <v>895</v>
      </c>
      <c r="D544" t="s">
        <v>894</v>
      </c>
      <c r="E544" s="36">
        <v>1000000</v>
      </c>
      <c r="F544">
        <v>0</v>
      </c>
      <c r="G544">
        <v>0</v>
      </c>
      <c r="H544">
        <v>0</v>
      </c>
      <c r="I544">
        <v>0</v>
      </c>
      <c r="J544" s="36">
        <v>1000000</v>
      </c>
    </row>
    <row r="545" spans="1:10" x14ac:dyDescent="0.25">
      <c r="A545" t="s">
        <v>621</v>
      </c>
      <c r="B545" t="s">
        <v>919</v>
      </c>
      <c r="C545" t="s">
        <v>895</v>
      </c>
      <c r="D545" t="s">
        <v>903</v>
      </c>
      <c r="E545">
        <v>500</v>
      </c>
      <c r="F545">
        <v>0</v>
      </c>
      <c r="G545">
        <v>0</v>
      </c>
      <c r="H545">
        <v>0</v>
      </c>
      <c r="I545">
        <v>0</v>
      </c>
      <c r="J545">
        <v>500</v>
      </c>
    </row>
    <row r="546" spans="1:10" x14ac:dyDescent="0.25">
      <c r="A546" t="s">
        <v>597</v>
      </c>
      <c r="B546" t="s">
        <v>918</v>
      </c>
      <c r="C546" t="s">
        <v>895</v>
      </c>
      <c r="D546" t="s">
        <v>894</v>
      </c>
      <c r="E546" s="36">
        <v>397291.6</v>
      </c>
      <c r="F546" s="36">
        <v>1430.11</v>
      </c>
      <c r="G546" s="36">
        <v>86289.06</v>
      </c>
      <c r="H546">
        <v>0</v>
      </c>
      <c r="I546" s="36">
        <v>86289.06</v>
      </c>
      <c r="J546" s="36">
        <v>311002.53999999998</v>
      </c>
    </row>
    <row r="547" spans="1:10" x14ac:dyDescent="0.25">
      <c r="A547" t="s">
        <v>600</v>
      </c>
      <c r="B547" t="s">
        <v>918</v>
      </c>
      <c r="C547" t="s">
        <v>895</v>
      </c>
      <c r="D547" t="s">
        <v>894</v>
      </c>
      <c r="E547" s="36">
        <v>4016265.89</v>
      </c>
      <c r="F547">
        <v>0</v>
      </c>
      <c r="G547" s="36">
        <v>3813.67</v>
      </c>
      <c r="H547">
        <v>0</v>
      </c>
      <c r="I547" s="36">
        <v>3813.67</v>
      </c>
      <c r="J547" s="36">
        <v>4012452.22</v>
      </c>
    </row>
    <row r="548" spans="1:10" x14ac:dyDescent="0.25">
      <c r="A548" t="s">
        <v>600</v>
      </c>
      <c r="B548" t="s">
        <v>918</v>
      </c>
      <c r="C548" t="s">
        <v>895</v>
      </c>
      <c r="D548" t="s">
        <v>905</v>
      </c>
      <c r="E548" s="36">
        <v>170000</v>
      </c>
      <c r="F548" s="36">
        <v>22909.08</v>
      </c>
      <c r="G548" s="36">
        <v>54262.27</v>
      </c>
      <c r="H548">
        <v>0</v>
      </c>
      <c r="I548" s="36">
        <v>54262.27</v>
      </c>
      <c r="J548" s="36">
        <v>115737.73</v>
      </c>
    </row>
    <row r="549" spans="1:10" x14ac:dyDescent="0.25">
      <c r="A549" t="s">
        <v>603</v>
      </c>
      <c r="B549" t="s">
        <v>918</v>
      </c>
      <c r="C549" t="s">
        <v>895</v>
      </c>
      <c r="D549" t="s">
        <v>905</v>
      </c>
      <c r="E549" s="36">
        <v>1001.56</v>
      </c>
      <c r="F549">
        <v>0</v>
      </c>
      <c r="G549">
        <v>0</v>
      </c>
      <c r="H549">
        <v>0</v>
      </c>
      <c r="I549">
        <v>0</v>
      </c>
      <c r="J549" s="36">
        <v>1001.56</v>
      </c>
    </row>
    <row r="550" spans="1:10" x14ac:dyDescent="0.25">
      <c r="A550" t="s">
        <v>624</v>
      </c>
      <c r="B550" t="s">
        <v>918</v>
      </c>
      <c r="C550" t="s">
        <v>895</v>
      </c>
      <c r="D550" t="s">
        <v>894</v>
      </c>
      <c r="E550" s="36">
        <v>196987.64</v>
      </c>
      <c r="F550">
        <v>715.05</v>
      </c>
      <c r="G550" s="36">
        <v>88085.94</v>
      </c>
      <c r="H550">
        <v>0</v>
      </c>
      <c r="I550" s="36">
        <v>88085.94</v>
      </c>
      <c r="J550" s="36">
        <v>108901.7</v>
      </c>
    </row>
    <row r="551" spans="1:10" x14ac:dyDescent="0.25">
      <c r="A551" t="s">
        <v>627</v>
      </c>
      <c r="B551" t="s">
        <v>912</v>
      </c>
      <c r="C551" t="s">
        <v>895</v>
      </c>
      <c r="D551" t="s">
        <v>894</v>
      </c>
      <c r="E551" s="36">
        <v>196736.61</v>
      </c>
      <c r="F551">
        <v>0</v>
      </c>
      <c r="G551" s="36">
        <v>87717.32</v>
      </c>
      <c r="H551">
        <v>0</v>
      </c>
      <c r="I551" s="36">
        <v>87717.32</v>
      </c>
      <c r="J551" s="36">
        <v>109019.29</v>
      </c>
    </row>
    <row r="552" spans="1:10" x14ac:dyDescent="0.25">
      <c r="A552" t="s">
        <v>632</v>
      </c>
      <c r="B552" t="s">
        <v>917</v>
      </c>
      <c r="C552" t="s">
        <v>895</v>
      </c>
      <c r="D552" t="s">
        <v>894</v>
      </c>
      <c r="E552" s="36">
        <v>768367.32</v>
      </c>
      <c r="F552" s="36">
        <v>2337.4299999999998</v>
      </c>
      <c r="G552" s="36">
        <v>39577.629999999997</v>
      </c>
      <c r="H552">
        <v>0</v>
      </c>
      <c r="I552" s="36">
        <v>39577.629999999997</v>
      </c>
      <c r="J552" s="36">
        <v>728789.69</v>
      </c>
    </row>
    <row r="553" spans="1:10" x14ac:dyDescent="0.25">
      <c r="A553" t="s">
        <v>636</v>
      </c>
      <c r="B553" t="s">
        <v>916</v>
      </c>
      <c r="C553" t="s">
        <v>895</v>
      </c>
      <c r="D553" t="s">
        <v>894</v>
      </c>
      <c r="E553" s="36">
        <v>1000000</v>
      </c>
      <c r="F553">
        <v>0</v>
      </c>
      <c r="G553">
        <v>0</v>
      </c>
      <c r="H553">
        <v>0</v>
      </c>
      <c r="I553">
        <v>0</v>
      </c>
      <c r="J553" s="36">
        <v>1000000</v>
      </c>
    </row>
    <row r="554" spans="1:10" x14ac:dyDescent="0.25">
      <c r="A554" t="s">
        <v>638</v>
      </c>
      <c r="B554" t="s">
        <v>915</v>
      </c>
      <c r="C554" t="s">
        <v>895</v>
      </c>
      <c r="D554" t="s">
        <v>900</v>
      </c>
      <c r="E554" s="36">
        <v>159936.22</v>
      </c>
      <c r="F554">
        <v>0</v>
      </c>
      <c r="G554">
        <v>0</v>
      </c>
      <c r="H554">
        <v>0</v>
      </c>
      <c r="I554">
        <v>0</v>
      </c>
      <c r="J554" s="36">
        <v>159936.22</v>
      </c>
    </row>
    <row r="555" spans="1:10" x14ac:dyDescent="0.25">
      <c r="A555" t="s">
        <v>641</v>
      </c>
      <c r="B555" t="s">
        <v>914</v>
      </c>
      <c r="C555" t="s">
        <v>895</v>
      </c>
      <c r="D555" t="s">
        <v>900</v>
      </c>
      <c r="E555" s="36">
        <v>1633130.13</v>
      </c>
      <c r="F555" s="36">
        <v>28823.78</v>
      </c>
      <c r="G555" s="36">
        <v>90687.08</v>
      </c>
      <c r="H555">
        <v>0</v>
      </c>
      <c r="I555" s="36">
        <v>90687.08</v>
      </c>
      <c r="J555" s="36">
        <v>1542443.05</v>
      </c>
    </row>
    <row r="556" spans="1:10" x14ac:dyDescent="0.25">
      <c r="A556" t="s">
        <v>644</v>
      </c>
      <c r="B556" t="s">
        <v>912</v>
      </c>
      <c r="C556" t="s">
        <v>895</v>
      </c>
      <c r="D556" t="s">
        <v>913</v>
      </c>
      <c r="E556" s="36">
        <v>94106</v>
      </c>
      <c r="F556">
        <v>0</v>
      </c>
      <c r="G556">
        <v>0</v>
      </c>
      <c r="H556">
        <v>0</v>
      </c>
      <c r="I556">
        <v>0</v>
      </c>
      <c r="J556" s="36">
        <v>94106</v>
      </c>
    </row>
    <row r="559" spans="1:10" x14ac:dyDescent="0.25">
      <c r="A559" t="s">
        <v>865</v>
      </c>
      <c r="B559" t="s">
        <v>864</v>
      </c>
      <c r="C559" t="s">
        <v>863</v>
      </c>
      <c r="D559" t="s">
        <v>861</v>
      </c>
      <c r="E559" t="s">
        <v>862</v>
      </c>
      <c r="F559" t="s">
        <v>862</v>
      </c>
      <c r="G559" t="s">
        <v>862</v>
      </c>
      <c r="H559" t="s">
        <v>862</v>
      </c>
      <c r="I559" t="s">
        <v>862</v>
      </c>
      <c r="J559" t="s">
        <v>861</v>
      </c>
    </row>
    <row r="560" spans="1:10" x14ac:dyDescent="0.25">
      <c r="A560" t="s">
        <v>644</v>
      </c>
      <c r="B560" t="s">
        <v>912</v>
      </c>
      <c r="C560" t="s">
        <v>895</v>
      </c>
      <c r="D560" t="s">
        <v>905</v>
      </c>
      <c r="E560" s="36">
        <v>732985.07</v>
      </c>
      <c r="F560">
        <v>0</v>
      </c>
      <c r="G560" s="36">
        <v>3186.21</v>
      </c>
      <c r="H560">
        <v>0</v>
      </c>
      <c r="I560" s="36">
        <v>3186.21</v>
      </c>
      <c r="J560" s="36">
        <v>729798.86</v>
      </c>
    </row>
    <row r="561" spans="1:10" x14ac:dyDescent="0.25">
      <c r="A561" t="s">
        <v>647</v>
      </c>
      <c r="B561" t="s">
        <v>912</v>
      </c>
      <c r="C561" t="s">
        <v>895</v>
      </c>
      <c r="D561" t="s">
        <v>894</v>
      </c>
      <c r="E561" s="36">
        <v>523238.93</v>
      </c>
      <c r="F561">
        <v>0</v>
      </c>
      <c r="G561">
        <v>0</v>
      </c>
      <c r="H561">
        <v>0</v>
      </c>
      <c r="I561">
        <v>0</v>
      </c>
      <c r="J561" s="36">
        <v>523238.93</v>
      </c>
    </row>
    <row r="562" spans="1:10" x14ac:dyDescent="0.25">
      <c r="A562" t="s">
        <v>650</v>
      </c>
      <c r="B562" t="s">
        <v>911</v>
      </c>
      <c r="C562" t="s">
        <v>895</v>
      </c>
      <c r="D562" t="s">
        <v>894</v>
      </c>
      <c r="E562" s="36">
        <v>494979.45</v>
      </c>
      <c r="F562">
        <v>0</v>
      </c>
      <c r="G562">
        <v>0</v>
      </c>
      <c r="H562">
        <v>0</v>
      </c>
      <c r="I562">
        <v>0</v>
      </c>
      <c r="J562" s="36">
        <v>494979.45</v>
      </c>
    </row>
    <row r="563" spans="1:10" x14ac:dyDescent="0.25">
      <c r="A563" t="s">
        <v>653</v>
      </c>
      <c r="B563" t="s">
        <v>911</v>
      </c>
      <c r="C563" t="s">
        <v>895</v>
      </c>
      <c r="D563" t="s">
        <v>899</v>
      </c>
      <c r="E563" s="36">
        <v>77814.100000000006</v>
      </c>
      <c r="F563" s="36">
        <v>4257.54</v>
      </c>
      <c r="G563" s="36">
        <v>4972.59</v>
      </c>
      <c r="H563">
        <v>0</v>
      </c>
      <c r="I563" s="36">
        <v>4972.59</v>
      </c>
      <c r="J563" s="36">
        <v>72841.509999999995</v>
      </c>
    </row>
    <row r="564" spans="1:10" x14ac:dyDescent="0.25">
      <c r="A564" t="s">
        <v>656</v>
      </c>
      <c r="B564" t="s">
        <v>911</v>
      </c>
      <c r="C564" t="s">
        <v>895</v>
      </c>
      <c r="D564" t="s">
        <v>894</v>
      </c>
      <c r="E564" s="36">
        <v>534673.30000000005</v>
      </c>
      <c r="F564" s="36">
        <v>105144.73</v>
      </c>
      <c r="G564" s="36">
        <v>329937.2</v>
      </c>
      <c r="H564">
        <v>0</v>
      </c>
      <c r="I564" s="36">
        <v>329937.2</v>
      </c>
      <c r="J564" s="36">
        <v>204736.1</v>
      </c>
    </row>
    <row r="565" spans="1:10" x14ac:dyDescent="0.25">
      <c r="A565" t="s">
        <v>659</v>
      </c>
      <c r="B565" t="s">
        <v>910</v>
      </c>
      <c r="C565" t="s">
        <v>895</v>
      </c>
      <c r="D565" t="s">
        <v>894</v>
      </c>
      <c r="E565" s="36">
        <v>565568.34</v>
      </c>
      <c r="F565" s="36">
        <v>373570.44</v>
      </c>
      <c r="G565" s="36">
        <v>393652.24</v>
      </c>
      <c r="H565">
        <v>0</v>
      </c>
      <c r="I565" s="36">
        <v>393652.24</v>
      </c>
      <c r="J565" s="36">
        <v>171916.1</v>
      </c>
    </row>
    <row r="566" spans="1:10" x14ac:dyDescent="0.25">
      <c r="A566" t="s">
        <v>662</v>
      </c>
      <c r="B566" t="s">
        <v>910</v>
      </c>
      <c r="C566" t="s">
        <v>895</v>
      </c>
      <c r="D566" t="s">
        <v>894</v>
      </c>
      <c r="E566" s="36">
        <v>573361.77</v>
      </c>
      <c r="F566" s="36">
        <v>2955.67</v>
      </c>
      <c r="G566" s="36">
        <v>16326.66</v>
      </c>
      <c r="H566">
        <v>0</v>
      </c>
      <c r="I566" s="36">
        <v>16326.66</v>
      </c>
      <c r="J566" s="36">
        <v>557035.11</v>
      </c>
    </row>
    <row r="567" spans="1:10" x14ac:dyDescent="0.25">
      <c r="A567" t="s">
        <v>665</v>
      </c>
      <c r="B567" t="s">
        <v>910</v>
      </c>
      <c r="C567" t="s">
        <v>895</v>
      </c>
      <c r="D567" t="s">
        <v>894</v>
      </c>
      <c r="E567" s="36">
        <v>196987.64</v>
      </c>
      <c r="F567">
        <v>0</v>
      </c>
      <c r="G567">
        <v>0</v>
      </c>
      <c r="H567">
        <v>0</v>
      </c>
      <c r="I567">
        <v>0</v>
      </c>
      <c r="J567" s="36">
        <v>196987.64</v>
      </c>
    </row>
    <row r="568" spans="1:10" x14ac:dyDescent="0.25">
      <c r="A568" t="s">
        <v>668</v>
      </c>
      <c r="B568" t="s">
        <v>910</v>
      </c>
      <c r="C568" t="s">
        <v>895</v>
      </c>
      <c r="D568" t="s">
        <v>894</v>
      </c>
      <c r="E568" s="36">
        <v>434218.83</v>
      </c>
      <c r="F568">
        <v>476.7</v>
      </c>
      <c r="G568">
        <v>660.94</v>
      </c>
      <c r="H568">
        <v>0</v>
      </c>
      <c r="I568">
        <v>660.94</v>
      </c>
      <c r="J568" s="36">
        <v>433557.89</v>
      </c>
    </row>
    <row r="569" spans="1:10" x14ac:dyDescent="0.25">
      <c r="A569" t="s">
        <v>671</v>
      </c>
      <c r="B569" t="s">
        <v>909</v>
      </c>
      <c r="C569" t="s">
        <v>895</v>
      </c>
      <c r="D569" t="s">
        <v>894</v>
      </c>
      <c r="E569" s="36">
        <v>12854.28</v>
      </c>
      <c r="F569">
        <v>0</v>
      </c>
      <c r="G569" s="36">
        <v>9869.7000000000007</v>
      </c>
      <c r="H569">
        <v>0</v>
      </c>
      <c r="I569" s="36">
        <v>9869.7000000000007</v>
      </c>
      <c r="J569" s="36">
        <v>2984.58</v>
      </c>
    </row>
    <row r="570" spans="1:10" x14ac:dyDescent="0.25">
      <c r="A570" t="s">
        <v>677</v>
      </c>
      <c r="B570" t="s">
        <v>909</v>
      </c>
      <c r="C570" t="s">
        <v>895</v>
      </c>
      <c r="D570" t="s">
        <v>894</v>
      </c>
      <c r="E570" s="36">
        <v>483654.25</v>
      </c>
      <c r="F570">
        <v>0</v>
      </c>
      <c r="G570" s="36">
        <v>471701.21</v>
      </c>
      <c r="H570">
        <v>0</v>
      </c>
      <c r="I570" s="36">
        <v>471701.21</v>
      </c>
      <c r="J570" s="36">
        <v>11953.04</v>
      </c>
    </row>
    <row r="571" spans="1:10" x14ac:dyDescent="0.25">
      <c r="A571" t="s">
        <v>683</v>
      </c>
      <c r="B571" t="s">
        <v>909</v>
      </c>
      <c r="C571" t="s">
        <v>895</v>
      </c>
      <c r="D571" t="s">
        <v>894</v>
      </c>
      <c r="E571" s="36">
        <v>500000</v>
      </c>
      <c r="F571" s="36">
        <v>1102.0999999999999</v>
      </c>
      <c r="G571" s="36">
        <v>11102.1</v>
      </c>
      <c r="H571">
        <v>0</v>
      </c>
      <c r="I571" s="36">
        <v>11102.1</v>
      </c>
      <c r="J571" s="36">
        <v>488897.9</v>
      </c>
    </row>
    <row r="572" spans="1:10" x14ac:dyDescent="0.25">
      <c r="A572" t="s">
        <v>686</v>
      </c>
      <c r="B572" t="s">
        <v>909</v>
      </c>
      <c r="C572" t="s">
        <v>895</v>
      </c>
      <c r="D572" t="s">
        <v>894</v>
      </c>
      <c r="E572" s="36">
        <v>955000</v>
      </c>
      <c r="F572">
        <v>0</v>
      </c>
      <c r="G572">
        <v>0</v>
      </c>
      <c r="H572">
        <v>0</v>
      </c>
      <c r="I572">
        <v>0</v>
      </c>
      <c r="J572" s="36">
        <v>955000</v>
      </c>
    </row>
    <row r="573" spans="1:10" x14ac:dyDescent="0.25">
      <c r="A573" t="s">
        <v>689</v>
      </c>
      <c r="B573" t="s">
        <v>909</v>
      </c>
      <c r="C573" t="s">
        <v>895</v>
      </c>
      <c r="D573" t="s">
        <v>894</v>
      </c>
      <c r="E573" s="36">
        <v>293072.86</v>
      </c>
      <c r="F573" s="36">
        <v>1430.11</v>
      </c>
      <c r="G573" s="36">
        <v>103167.15</v>
      </c>
      <c r="H573">
        <v>0</v>
      </c>
      <c r="I573" s="36">
        <v>103167.15</v>
      </c>
      <c r="J573" s="36">
        <v>189905.71</v>
      </c>
    </row>
    <row r="574" spans="1:10" x14ac:dyDescent="0.25">
      <c r="A574" t="s">
        <v>692</v>
      </c>
      <c r="B574" t="s">
        <v>908</v>
      </c>
      <c r="C574" t="s">
        <v>895</v>
      </c>
      <c r="D574" t="s">
        <v>894</v>
      </c>
      <c r="E574" s="36">
        <v>5009169.88</v>
      </c>
      <c r="F574" s="36">
        <v>43929.2</v>
      </c>
      <c r="G574" s="36">
        <v>523092.3</v>
      </c>
      <c r="H574">
        <v>0</v>
      </c>
      <c r="I574" s="36">
        <v>523092.3</v>
      </c>
      <c r="J574" s="36">
        <v>4486077.58</v>
      </c>
    </row>
    <row r="575" spans="1:10" x14ac:dyDescent="0.25">
      <c r="A575" t="s">
        <v>695</v>
      </c>
      <c r="B575" t="s">
        <v>908</v>
      </c>
      <c r="C575" t="s">
        <v>895</v>
      </c>
      <c r="D575" t="s">
        <v>894</v>
      </c>
      <c r="E575" s="36">
        <v>727084.69</v>
      </c>
      <c r="F575" s="36">
        <v>3098.6</v>
      </c>
      <c r="G575" s="36">
        <v>267477.59999999998</v>
      </c>
      <c r="H575">
        <v>0</v>
      </c>
      <c r="I575" s="36">
        <v>267477.59999999998</v>
      </c>
      <c r="J575" s="36">
        <v>459607.09</v>
      </c>
    </row>
    <row r="576" spans="1:10" x14ac:dyDescent="0.25">
      <c r="A576" t="s">
        <v>698</v>
      </c>
      <c r="B576" t="s">
        <v>908</v>
      </c>
      <c r="C576" t="s">
        <v>895</v>
      </c>
      <c r="D576" t="s">
        <v>894</v>
      </c>
      <c r="E576" s="36">
        <v>248506.48</v>
      </c>
      <c r="F576" s="36">
        <v>1430.1</v>
      </c>
      <c r="G576" s="36">
        <v>106312.78</v>
      </c>
      <c r="H576">
        <v>0</v>
      </c>
      <c r="I576" s="36">
        <v>106312.78</v>
      </c>
      <c r="J576" s="36">
        <v>142193.70000000001</v>
      </c>
    </row>
    <row r="577" spans="1:10" x14ac:dyDescent="0.25">
      <c r="A577" t="s">
        <v>701</v>
      </c>
      <c r="B577" t="s">
        <v>908</v>
      </c>
      <c r="C577" t="s">
        <v>895</v>
      </c>
      <c r="D577" t="s">
        <v>894</v>
      </c>
      <c r="E577" s="36">
        <v>4500000</v>
      </c>
      <c r="F577" s="36">
        <v>637766.57999999996</v>
      </c>
      <c r="G577" s="36">
        <v>803670.36</v>
      </c>
      <c r="H577">
        <v>0</v>
      </c>
      <c r="I577" s="36">
        <v>803670.36</v>
      </c>
      <c r="J577" s="36">
        <v>3696329.64</v>
      </c>
    </row>
    <row r="578" spans="1:10" x14ac:dyDescent="0.25">
      <c r="A578" t="s">
        <v>704</v>
      </c>
      <c r="B578" t="s">
        <v>908</v>
      </c>
      <c r="C578" t="s">
        <v>895</v>
      </c>
      <c r="D578" t="s">
        <v>894</v>
      </c>
      <c r="E578" s="36">
        <v>28932.01</v>
      </c>
      <c r="F578">
        <v>0</v>
      </c>
      <c r="G578" s="36">
        <v>14042.47</v>
      </c>
      <c r="H578">
        <v>0</v>
      </c>
      <c r="I578" s="36">
        <v>14042.47</v>
      </c>
      <c r="J578" s="36">
        <v>14889.54</v>
      </c>
    </row>
    <row r="579" spans="1:10" x14ac:dyDescent="0.25">
      <c r="A579" t="s">
        <v>707</v>
      </c>
      <c r="B579" t="s">
        <v>908</v>
      </c>
      <c r="C579" t="s">
        <v>895</v>
      </c>
      <c r="D579" t="s">
        <v>894</v>
      </c>
      <c r="E579" s="36">
        <v>91983.93</v>
      </c>
      <c r="F579">
        <v>0</v>
      </c>
      <c r="G579" s="36">
        <v>36697.82</v>
      </c>
      <c r="H579">
        <v>0</v>
      </c>
      <c r="I579" s="36">
        <v>36697.82</v>
      </c>
      <c r="J579" s="36">
        <v>55286.11</v>
      </c>
    </row>
    <row r="580" spans="1:10" x14ac:dyDescent="0.25">
      <c r="A580" t="s">
        <v>710</v>
      </c>
      <c r="B580" t="s">
        <v>908</v>
      </c>
      <c r="C580" t="s">
        <v>895</v>
      </c>
      <c r="D580" t="s">
        <v>894</v>
      </c>
      <c r="E580" s="36">
        <v>81516.62</v>
      </c>
      <c r="F580">
        <v>0</v>
      </c>
      <c r="G580" s="36">
        <v>78706.48</v>
      </c>
      <c r="H580">
        <v>0</v>
      </c>
      <c r="I580" s="36">
        <v>78706.48</v>
      </c>
      <c r="J580" s="36">
        <v>2810.14</v>
      </c>
    </row>
    <row r="581" spans="1:10" x14ac:dyDescent="0.25">
      <c r="A581" t="s">
        <v>713</v>
      </c>
      <c r="B581" t="s">
        <v>908</v>
      </c>
      <c r="C581" t="s">
        <v>895</v>
      </c>
      <c r="D581" t="s">
        <v>894</v>
      </c>
      <c r="E581" s="36">
        <v>67751.55</v>
      </c>
      <c r="F581" s="36">
        <v>3694.49</v>
      </c>
      <c r="G581" s="36">
        <v>6316.36</v>
      </c>
      <c r="H581">
        <v>0</v>
      </c>
      <c r="I581" s="36">
        <v>6316.36</v>
      </c>
      <c r="J581" s="36">
        <v>61435.19</v>
      </c>
    </row>
    <row r="582" spans="1:10" x14ac:dyDescent="0.25">
      <c r="A582" t="s">
        <v>716</v>
      </c>
      <c r="B582" t="s">
        <v>908</v>
      </c>
      <c r="C582" t="s">
        <v>895</v>
      </c>
      <c r="D582" t="s">
        <v>894</v>
      </c>
      <c r="E582" s="36">
        <v>985440.36</v>
      </c>
      <c r="F582" s="36">
        <v>2860.26</v>
      </c>
      <c r="G582" s="36">
        <v>11441.03</v>
      </c>
      <c r="H582">
        <v>0</v>
      </c>
      <c r="I582" s="36">
        <v>11441.03</v>
      </c>
      <c r="J582" s="36">
        <v>973999.33</v>
      </c>
    </row>
    <row r="583" spans="1:10" x14ac:dyDescent="0.25">
      <c r="A583" t="s">
        <v>719</v>
      </c>
      <c r="B583" t="s">
        <v>906</v>
      </c>
      <c r="C583" t="s">
        <v>895</v>
      </c>
      <c r="D583" t="s">
        <v>894</v>
      </c>
      <c r="E583" s="36">
        <v>9372710.7100000009</v>
      </c>
      <c r="F583">
        <v>0</v>
      </c>
      <c r="G583" s="36">
        <v>284891.08</v>
      </c>
      <c r="H583">
        <v>0</v>
      </c>
      <c r="I583" s="36">
        <v>284891.08</v>
      </c>
      <c r="J583" s="36">
        <v>9087819.6300000008</v>
      </c>
    </row>
    <row r="584" spans="1:10" x14ac:dyDescent="0.25">
      <c r="A584" t="s">
        <v>719</v>
      </c>
      <c r="B584" t="s">
        <v>906</v>
      </c>
      <c r="C584" t="s">
        <v>895</v>
      </c>
      <c r="D584" t="s">
        <v>897</v>
      </c>
      <c r="E584" s="36">
        <v>1000000</v>
      </c>
      <c r="F584">
        <v>0</v>
      </c>
      <c r="G584">
        <v>0</v>
      </c>
      <c r="H584">
        <v>0</v>
      </c>
      <c r="I584">
        <v>0</v>
      </c>
      <c r="J584" s="36">
        <v>1000000</v>
      </c>
    </row>
    <row r="585" spans="1:10" x14ac:dyDescent="0.25">
      <c r="A585" t="s">
        <v>722</v>
      </c>
      <c r="B585" t="s">
        <v>906</v>
      </c>
      <c r="C585" t="s">
        <v>895</v>
      </c>
      <c r="D585" t="s">
        <v>894</v>
      </c>
      <c r="E585" s="36">
        <v>1814576.97</v>
      </c>
      <c r="F585" s="36">
        <v>4528.74</v>
      </c>
      <c r="G585" s="36">
        <v>31882.39</v>
      </c>
      <c r="H585">
        <v>0</v>
      </c>
      <c r="I585" s="36">
        <v>31882.39</v>
      </c>
      <c r="J585" s="36">
        <v>1782694.58</v>
      </c>
    </row>
    <row r="586" spans="1:10" x14ac:dyDescent="0.25">
      <c r="A586" t="s">
        <v>725</v>
      </c>
      <c r="B586" t="s">
        <v>906</v>
      </c>
      <c r="C586" t="s">
        <v>895</v>
      </c>
      <c r="D586" t="s">
        <v>894</v>
      </c>
      <c r="E586" s="36">
        <v>523135.73</v>
      </c>
      <c r="F586">
        <v>953.42</v>
      </c>
      <c r="G586" s="36">
        <v>50306.29</v>
      </c>
      <c r="H586">
        <v>0</v>
      </c>
      <c r="I586" s="36">
        <v>50306.29</v>
      </c>
      <c r="J586" s="36">
        <v>472829.44</v>
      </c>
    </row>
    <row r="587" spans="1:10" x14ac:dyDescent="0.25">
      <c r="A587" t="s">
        <v>728</v>
      </c>
      <c r="B587" t="s">
        <v>906</v>
      </c>
      <c r="C587" t="s">
        <v>895</v>
      </c>
      <c r="D587" t="s">
        <v>894</v>
      </c>
      <c r="E587" s="36">
        <v>2196160.65</v>
      </c>
      <c r="F587" s="36">
        <v>433638.32</v>
      </c>
      <c r="G587" s="36">
        <v>1728432.71</v>
      </c>
      <c r="H587">
        <v>0</v>
      </c>
      <c r="I587" s="36">
        <v>1728432.71</v>
      </c>
      <c r="J587" s="36">
        <v>467727.94</v>
      </c>
    </row>
    <row r="588" spans="1:10" x14ac:dyDescent="0.25">
      <c r="A588" t="s">
        <v>731</v>
      </c>
      <c r="B588" t="s">
        <v>907</v>
      </c>
      <c r="C588" t="s">
        <v>895</v>
      </c>
      <c r="D588" t="s">
        <v>894</v>
      </c>
      <c r="E588" s="36">
        <v>17400</v>
      </c>
      <c r="F588">
        <v>0</v>
      </c>
      <c r="G588">
        <v>0</v>
      </c>
      <c r="H588">
        <v>0</v>
      </c>
      <c r="I588">
        <v>0</v>
      </c>
      <c r="J588" s="36">
        <v>17400</v>
      </c>
    </row>
    <row r="589" spans="1:10" x14ac:dyDescent="0.25">
      <c r="A589" t="s">
        <v>734</v>
      </c>
      <c r="B589" t="s">
        <v>906</v>
      </c>
      <c r="C589" t="s">
        <v>895</v>
      </c>
      <c r="D589" t="s">
        <v>894</v>
      </c>
      <c r="E589" s="36">
        <v>10062500.74</v>
      </c>
      <c r="F589" s="36">
        <v>16592.27</v>
      </c>
      <c r="G589" s="36">
        <v>182905.69</v>
      </c>
      <c r="H589">
        <v>0</v>
      </c>
      <c r="I589" s="36">
        <v>182905.69</v>
      </c>
      <c r="J589" s="36">
        <v>9879595.0500000007</v>
      </c>
    </row>
    <row r="590" spans="1:10" x14ac:dyDescent="0.25">
      <c r="A590" t="s">
        <v>736</v>
      </c>
      <c r="B590" t="s">
        <v>906</v>
      </c>
      <c r="C590" t="s">
        <v>895</v>
      </c>
      <c r="D590" t="s">
        <v>894</v>
      </c>
      <c r="E590" s="36">
        <v>469843.66</v>
      </c>
      <c r="F590" s="36">
        <v>2145.16</v>
      </c>
      <c r="G590" s="36">
        <v>68679.179999999993</v>
      </c>
      <c r="H590">
        <v>0</v>
      </c>
      <c r="I590" s="36">
        <v>68679.179999999993</v>
      </c>
      <c r="J590" s="36">
        <v>401164.48</v>
      </c>
    </row>
    <row r="591" spans="1:10" x14ac:dyDescent="0.25">
      <c r="A591" t="s">
        <v>739</v>
      </c>
      <c r="B591" t="s">
        <v>906</v>
      </c>
      <c r="C591" t="s">
        <v>895</v>
      </c>
      <c r="D591" t="s">
        <v>894</v>
      </c>
      <c r="E591" s="36">
        <v>377607.7</v>
      </c>
      <c r="F591" s="36">
        <v>2536.92</v>
      </c>
      <c r="G591" s="36">
        <v>49823.24</v>
      </c>
      <c r="H591">
        <v>0</v>
      </c>
      <c r="I591" s="36">
        <v>49823.24</v>
      </c>
      <c r="J591" s="36">
        <v>327784.46000000002</v>
      </c>
    </row>
    <row r="592" spans="1:10" x14ac:dyDescent="0.25">
      <c r="A592" t="s">
        <v>739</v>
      </c>
      <c r="B592" t="s">
        <v>906</v>
      </c>
      <c r="C592" t="s">
        <v>895</v>
      </c>
      <c r="D592" t="s">
        <v>905</v>
      </c>
      <c r="E592" s="36">
        <v>95767.21</v>
      </c>
      <c r="F592">
        <v>0</v>
      </c>
      <c r="G592">
        <v>0</v>
      </c>
      <c r="H592">
        <v>0</v>
      </c>
      <c r="I592">
        <v>0</v>
      </c>
      <c r="J592" s="36">
        <v>95767.21</v>
      </c>
    </row>
    <row r="593" spans="1:10" x14ac:dyDescent="0.25">
      <c r="A593" t="s">
        <v>742</v>
      </c>
      <c r="B593" t="s">
        <v>906</v>
      </c>
      <c r="C593" t="s">
        <v>895</v>
      </c>
      <c r="D593" t="s">
        <v>905</v>
      </c>
      <c r="E593" s="36">
        <v>770467.22</v>
      </c>
      <c r="F593" s="36">
        <v>4290.6099999999997</v>
      </c>
      <c r="G593" s="36">
        <v>328068.58</v>
      </c>
      <c r="H593">
        <v>0</v>
      </c>
      <c r="I593" s="36">
        <v>328068.58</v>
      </c>
      <c r="J593" s="36">
        <v>442398.64</v>
      </c>
    </row>
    <row r="594" spans="1:10" x14ac:dyDescent="0.25">
      <c r="A594" t="s">
        <v>746</v>
      </c>
      <c r="B594" t="s">
        <v>898</v>
      </c>
      <c r="C594" t="s">
        <v>895</v>
      </c>
      <c r="D594" t="s">
        <v>894</v>
      </c>
      <c r="E594" s="36">
        <v>1497503.09</v>
      </c>
      <c r="F594" s="36">
        <v>17004.62</v>
      </c>
      <c r="G594" s="36">
        <v>110318.98</v>
      </c>
      <c r="H594">
        <v>0</v>
      </c>
      <c r="I594" s="36">
        <v>110318.98</v>
      </c>
      <c r="J594" s="36">
        <v>1387184.11</v>
      </c>
    </row>
    <row r="595" spans="1:10" x14ac:dyDescent="0.25">
      <c r="A595" t="s">
        <v>749</v>
      </c>
      <c r="B595" t="s">
        <v>898</v>
      </c>
      <c r="C595" t="s">
        <v>895</v>
      </c>
      <c r="D595" t="s">
        <v>894</v>
      </c>
      <c r="E595" s="36">
        <v>337251.19</v>
      </c>
      <c r="F595" s="36">
        <v>8455.2800000000007</v>
      </c>
      <c r="G595" s="36">
        <v>269499.68</v>
      </c>
      <c r="H595">
        <v>0</v>
      </c>
      <c r="I595" s="36">
        <v>269499.68</v>
      </c>
      <c r="J595" s="36">
        <v>67751.509999999995</v>
      </c>
    </row>
    <row r="596" spans="1:10" x14ac:dyDescent="0.25">
      <c r="A596" t="s">
        <v>752</v>
      </c>
      <c r="B596" t="s">
        <v>904</v>
      </c>
      <c r="C596" t="s">
        <v>895</v>
      </c>
      <c r="D596" t="s">
        <v>903</v>
      </c>
      <c r="E596" s="36">
        <v>416342</v>
      </c>
      <c r="F596" s="36">
        <v>5594.09</v>
      </c>
      <c r="G596" s="36">
        <v>9830.59</v>
      </c>
      <c r="H596">
        <v>0</v>
      </c>
      <c r="I596" s="36">
        <v>9830.59</v>
      </c>
      <c r="J596" s="36">
        <v>406511.41</v>
      </c>
    </row>
    <row r="597" spans="1:10" x14ac:dyDescent="0.25">
      <c r="A597" t="s">
        <v>758</v>
      </c>
      <c r="B597" t="s">
        <v>902</v>
      </c>
      <c r="C597" t="s">
        <v>895</v>
      </c>
      <c r="D597" t="s">
        <v>894</v>
      </c>
      <c r="E597" s="36">
        <v>850000</v>
      </c>
      <c r="F597">
        <v>0</v>
      </c>
      <c r="G597">
        <v>0</v>
      </c>
      <c r="H597">
        <v>0</v>
      </c>
      <c r="I597">
        <v>0</v>
      </c>
      <c r="J597" s="36">
        <v>850000</v>
      </c>
    </row>
    <row r="598" spans="1:10" x14ac:dyDescent="0.25">
      <c r="A598" t="s">
        <v>762</v>
      </c>
      <c r="B598" t="s">
        <v>901</v>
      </c>
      <c r="C598" t="s">
        <v>895</v>
      </c>
      <c r="D598" t="s">
        <v>900</v>
      </c>
      <c r="E598" s="36">
        <v>700000</v>
      </c>
      <c r="F598">
        <v>0</v>
      </c>
      <c r="G598">
        <v>106.03</v>
      </c>
      <c r="H598">
        <v>0</v>
      </c>
      <c r="I598">
        <v>106.03</v>
      </c>
      <c r="J598" s="36">
        <v>699893.97</v>
      </c>
    </row>
    <row r="599" spans="1:10" x14ac:dyDescent="0.25">
      <c r="A599" t="s">
        <v>768</v>
      </c>
      <c r="B599" t="s">
        <v>898</v>
      </c>
      <c r="C599" t="s">
        <v>895</v>
      </c>
      <c r="D599" t="s">
        <v>899</v>
      </c>
      <c r="E599" s="36">
        <v>100000</v>
      </c>
      <c r="F599" s="36">
        <v>1668.45</v>
      </c>
      <c r="G599" s="36">
        <v>7627.21</v>
      </c>
      <c r="H599">
        <v>0</v>
      </c>
      <c r="I599" s="36">
        <v>7627.21</v>
      </c>
      <c r="J599" s="36">
        <v>92372.79</v>
      </c>
    </row>
    <row r="600" spans="1:10" x14ac:dyDescent="0.25">
      <c r="A600" t="s">
        <v>771</v>
      </c>
      <c r="B600" t="s">
        <v>898</v>
      </c>
      <c r="C600" t="s">
        <v>895</v>
      </c>
      <c r="D600" t="s">
        <v>897</v>
      </c>
      <c r="E600" s="36">
        <v>1000000</v>
      </c>
      <c r="F600">
        <v>0</v>
      </c>
      <c r="G600">
        <v>0</v>
      </c>
      <c r="H600">
        <v>0</v>
      </c>
      <c r="I600">
        <v>0</v>
      </c>
      <c r="J600" s="36">
        <v>1000000</v>
      </c>
    </row>
    <row r="601" spans="1:10" x14ac:dyDescent="0.25">
      <c r="A601" t="s">
        <v>774</v>
      </c>
      <c r="B601" t="s">
        <v>896</v>
      </c>
      <c r="C601" t="s">
        <v>895</v>
      </c>
      <c r="D601" t="s">
        <v>897</v>
      </c>
      <c r="E601" s="36">
        <v>6800000</v>
      </c>
      <c r="F601">
        <v>0</v>
      </c>
      <c r="G601">
        <v>0</v>
      </c>
      <c r="H601">
        <v>0</v>
      </c>
      <c r="I601">
        <v>0</v>
      </c>
      <c r="J601" s="36">
        <v>6800000</v>
      </c>
    </row>
    <row r="602" spans="1:10" x14ac:dyDescent="0.25">
      <c r="A602" t="s">
        <v>777</v>
      </c>
      <c r="B602" t="s">
        <v>896</v>
      </c>
      <c r="C602" t="s">
        <v>895</v>
      </c>
      <c r="D602" t="s">
        <v>897</v>
      </c>
      <c r="E602" s="36">
        <v>700000</v>
      </c>
      <c r="F602">
        <v>0</v>
      </c>
      <c r="G602">
        <v>0</v>
      </c>
      <c r="H602">
        <v>0</v>
      </c>
      <c r="I602">
        <v>0</v>
      </c>
      <c r="J602" s="36">
        <v>700000</v>
      </c>
    </row>
    <row r="603" spans="1:10" x14ac:dyDescent="0.25">
      <c r="A603" t="s">
        <v>780</v>
      </c>
      <c r="B603" t="s">
        <v>896</v>
      </c>
      <c r="C603" t="s">
        <v>895</v>
      </c>
      <c r="D603" t="s">
        <v>894</v>
      </c>
      <c r="E603" s="36">
        <v>2350000</v>
      </c>
      <c r="F603">
        <v>0</v>
      </c>
      <c r="G603">
        <v>0</v>
      </c>
      <c r="H603">
        <v>0</v>
      </c>
      <c r="I603">
        <v>0</v>
      </c>
      <c r="J603" s="36">
        <v>2350000</v>
      </c>
    </row>
    <row r="604" spans="1:10" x14ac:dyDescent="0.25">
      <c r="A604" t="s">
        <v>783</v>
      </c>
      <c r="B604" t="s">
        <v>896</v>
      </c>
      <c r="C604" t="s">
        <v>895</v>
      </c>
      <c r="D604" t="s">
        <v>894</v>
      </c>
      <c r="E604" s="36">
        <v>500000</v>
      </c>
      <c r="F604" s="36">
        <v>49474.59</v>
      </c>
      <c r="G604" s="36">
        <v>59370.04</v>
      </c>
      <c r="H604">
        <v>0</v>
      </c>
      <c r="I604" s="36">
        <v>59370.04</v>
      </c>
      <c r="J604" s="36">
        <v>440629.96</v>
      </c>
    </row>
    <row r="605" spans="1:10" x14ac:dyDescent="0.25">
      <c r="A605" t="s">
        <v>786</v>
      </c>
      <c r="B605" t="s">
        <v>896</v>
      </c>
      <c r="C605" t="s">
        <v>895</v>
      </c>
      <c r="D605" t="s">
        <v>894</v>
      </c>
      <c r="E605" s="36">
        <v>500000</v>
      </c>
      <c r="F605">
        <v>0</v>
      </c>
      <c r="G605">
        <v>0</v>
      </c>
      <c r="H605">
        <v>0</v>
      </c>
      <c r="I605">
        <v>0</v>
      </c>
      <c r="J605" s="36">
        <v>500000</v>
      </c>
    </row>
    <row r="606" spans="1:10" x14ac:dyDescent="0.25">
      <c r="A606" t="s">
        <v>789</v>
      </c>
      <c r="B606" t="s">
        <v>896</v>
      </c>
      <c r="C606" t="s">
        <v>895</v>
      </c>
      <c r="D606" t="s">
        <v>894</v>
      </c>
      <c r="E606" s="36">
        <v>200000</v>
      </c>
      <c r="F606" s="36">
        <v>9207.6</v>
      </c>
      <c r="G606" s="36">
        <v>9207.6</v>
      </c>
      <c r="H606">
        <v>0</v>
      </c>
      <c r="I606" s="36">
        <v>9207.6</v>
      </c>
      <c r="J606" s="36">
        <v>190792.4</v>
      </c>
    </row>
    <row r="609" spans="1:10" x14ac:dyDescent="0.25">
      <c r="A609" t="s">
        <v>865</v>
      </c>
      <c r="B609" t="s">
        <v>864</v>
      </c>
      <c r="C609" t="s">
        <v>863</v>
      </c>
      <c r="D609" t="s">
        <v>861</v>
      </c>
      <c r="E609" t="s">
        <v>862</v>
      </c>
      <c r="F609" t="s">
        <v>862</v>
      </c>
      <c r="G609" t="s">
        <v>862</v>
      </c>
      <c r="H609" t="s">
        <v>862</v>
      </c>
      <c r="I609" t="s">
        <v>862</v>
      </c>
      <c r="J609" t="s">
        <v>861</v>
      </c>
    </row>
    <row r="610" spans="1:10" x14ac:dyDescent="0.25">
      <c r="E610" t="s">
        <v>862</v>
      </c>
      <c r="F610" t="s">
        <v>862</v>
      </c>
      <c r="G610" t="s">
        <v>862</v>
      </c>
      <c r="H610" t="s">
        <v>862</v>
      </c>
      <c r="I610" t="s">
        <v>862</v>
      </c>
      <c r="J610" t="s">
        <v>861</v>
      </c>
    </row>
    <row r="611" spans="1:10" x14ac:dyDescent="0.25">
      <c r="A611" t="s">
        <v>860</v>
      </c>
      <c r="B611" t="s">
        <v>859</v>
      </c>
      <c r="C611" t="s">
        <v>858</v>
      </c>
      <c r="D611" t="s">
        <v>857</v>
      </c>
      <c r="E611" s="36">
        <v>516025212.37</v>
      </c>
      <c r="F611" s="36">
        <v>9535817.8399999999</v>
      </c>
      <c r="G611" s="36">
        <v>85027093.200000003</v>
      </c>
      <c r="H611">
        <v>0</v>
      </c>
      <c r="I611" s="36">
        <v>85027093.200000003</v>
      </c>
      <c r="J611" s="36">
        <v>430998119.17000002</v>
      </c>
    </row>
    <row r="615" spans="1:10" x14ac:dyDescent="0.25">
      <c r="A615" t="s">
        <v>856</v>
      </c>
      <c r="B615" t="s">
        <v>855</v>
      </c>
      <c r="C615" t="s">
        <v>854</v>
      </c>
      <c r="E615" s="36">
        <v>629342648.49000001</v>
      </c>
      <c r="F615" s="36">
        <v>14744210.24</v>
      </c>
      <c r="G615" s="36">
        <v>97634234.450000003</v>
      </c>
      <c r="H615">
        <v>0</v>
      </c>
      <c r="I615" s="36">
        <v>97634234.450000003</v>
      </c>
      <c r="J615" s="36">
        <v>531708414.04000002</v>
      </c>
    </row>
    <row r="619" spans="1:10" x14ac:dyDescent="0.25">
      <c r="A619" t="s">
        <v>853</v>
      </c>
      <c r="B619" t="s">
        <v>852</v>
      </c>
      <c r="E619">
        <v>0</v>
      </c>
      <c r="F619" s="36">
        <v>195062.27</v>
      </c>
      <c r="G619" s="36">
        <v>10818557.35</v>
      </c>
      <c r="H619" s="36">
        <v>203896267.59</v>
      </c>
      <c r="I619" s="36">
        <v>214714824.94</v>
      </c>
      <c r="J619" s="36">
        <v>-214714824.94</v>
      </c>
    </row>
    <row r="625" spans="1:7" x14ac:dyDescent="0.25">
      <c r="A625" t="s">
        <v>851</v>
      </c>
      <c r="B625" t="s">
        <v>850</v>
      </c>
      <c r="C625" t="s">
        <v>849</v>
      </c>
      <c r="D625" t="s">
        <v>848</v>
      </c>
      <c r="E625" t="s">
        <v>847</v>
      </c>
      <c r="F625" t="s">
        <v>847</v>
      </c>
      <c r="G625" t="s">
        <v>846</v>
      </c>
    </row>
    <row r="626" spans="1:7" x14ac:dyDescent="0.25">
      <c r="A626" t="s">
        <v>845</v>
      </c>
      <c r="B626" t="s">
        <v>844</v>
      </c>
    </row>
    <row r="627" spans="1:7" x14ac:dyDescent="0.25">
      <c r="A627" t="s">
        <v>838</v>
      </c>
      <c r="B627" t="s">
        <v>843</v>
      </c>
      <c r="C627" t="s">
        <v>842</v>
      </c>
      <c r="D627" t="s">
        <v>841</v>
      </c>
      <c r="E627" t="s">
        <v>840</v>
      </c>
      <c r="F627" t="s">
        <v>839</v>
      </c>
    </row>
    <row r="628" spans="1:7" x14ac:dyDescent="0.25">
      <c r="A628" t="s">
        <v>838</v>
      </c>
      <c r="B628" t="s">
        <v>837</v>
      </c>
      <c r="C628" t="s">
        <v>836</v>
      </c>
      <c r="D628" t="s">
        <v>835</v>
      </c>
      <c r="E628" t="s">
        <v>834</v>
      </c>
      <c r="F628" t="s">
        <v>833</v>
      </c>
    </row>
  </sheetData>
  <autoFilter ref="A10:J619" xr:uid="{4EBE8DF0-B29A-4522-AAE1-0FF7FD2C893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8097-A7F7-48FC-A3E5-5699933618B8}">
  <dimension ref="A1:AE286"/>
  <sheetViews>
    <sheetView topLeftCell="R1" zoomScale="85" zoomScaleNormal="85" workbookViewId="0">
      <selection activeCell="Y38" sqref="Y38"/>
    </sheetView>
  </sheetViews>
  <sheetFormatPr defaultColWidth="9.140625" defaultRowHeight="15" x14ac:dyDescent="0.25"/>
  <cols>
    <col min="1" max="1" width="9.140625" style="16"/>
    <col min="2" max="2" width="13.42578125" style="16" customWidth="1"/>
    <col min="3" max="3" width="18.42578125" style="16" customWidth="1"/>
    <col min="4" max="4" width="19.42578125" style="16" customWidth="1"/>
    <col min="5" max="5" width="9.140625" style="16"/>
    <col min="6" max="6" width="15" style="16" customWidth="1"/>
    <col min="7" max="7" width="13.5703125" style="16" customWidth="1"/>
    <col min="8" max="8" width="5.140625" style="16" customWidth="1"/>
    <col min="9" max="9" width="16.140625" style="16" bestFit="1" customWidth="1"/>
    <col min="10" max="10" width="16" style="16" customWidth="1"/>
    <col min="11" max="11" width="9.140625" style="16"/>
    <col min="12" max="12" width="21.5703125" style="16" customWidth="1"/>
    <col min="13" max="13" width="20" style="16" customWidth="1"/>
    <col min="14" max="14" width="9.140625" style="16"/>
    <col min="15" max="16" width="15.140625" style="16" bestFit="1" customWidth="1"/>
    <col min="17" max="17" width="9.140625" style="16"/>
    <col min="18" max="19" width="15.42578125" style="16" bestFit="1" customWidth="1"/>
    <col min="20" max="20" width="9.140625" style="16"/>
    <col min="21" max="21" width="15.42578125" style="16" customWidth="1"/>
    <col min="22" max="22" width="15.42578125" style="16" bestFit="1" customWidth="1"/>
    <col min="23" max="23" width="9.140625" style="16"/>
    <col min="24" max="25" width="15.42578125" style="16" customWidth="1"/>
    <col min="26" max="26" width="9.140625" style="16"/>
    <col min="27" max="28" width="15.28515625" style="16" bestFit="1" customWidth="1"/>
    <col min="29" max="29" width="9.140625" style="16"/>
    <col min="30" max="31" width="15.28515625" style="16" bestFit="1" customWidth="1"/>
    <col min="32" max="16384" width="9.140625" style="16"/>
  </cols>
  <sheetData>
    <row r="1" spans="1:31" ht="15.75" x14ac:dyDescent="0.25">
      <c r="C1" s="17" t="s">
        <v>794</v>
      </c>
    </row>
    <row r="3" spans="1:31" x14ac:dyDescent="0.25">
      <c r="C3" s="16" t="s">
        <v>795</v>
      </c>
      <c r="D3" s="16" t="s">
        <v>796</v>
      </c>
      <c r="F3" s="18" t="s">
        <v>797</v>
      </c>
      <c r="G3" s="18" t="s">
        <v>798</v>
      </c>
      <c r="L3" s="19" t="s">
        <v>799</v>
      </c>
      <c r="O3" s="19" t="s">
        <v>800</v>
      </c>
      <c r="R3" s="19" t="s">
        <v>801</v>
      </c>
      <c r="U3" s="19" t="s">
        <v>802</v>
      </c>
      <c r="X3" s="19" t="s">
        <v>803</v>
      </c>
      <c r="AA3" s="19" t="s">
        <v>804</v>
      </c>
      <c r="AD3" s="19" t="s">
        <v>1108</v>
      </c>
    </row>
    <row r="4" spans="1:31" x14ac:dyDescent="0.25">
      <c r="B4" s="20">
        <v>43281</v>
      </c>
      <c r="C4" s="21">
        <v>139386450.53999999</v>
      </c>
      <c r="D4" s="21">
        <v>107004025.13</v>
      </c>
      <c r="I4" s="21">
        <v>105300384.31999999</v>
      </c>
      <c r="J4" s="21">
        <v>76013200.540000007</v>
      </c>
      <c r="L4" s="21">
        <v>113048017.17</v>
      </c>
      <c r="M4" s="21">
        <v>84507343.480000004</v>
      </c>
      <c r="O4" s="22">
        <v>113265108.14</v>
      </c>
      <c r="P4" s="22">
        <v>86789274.349999994</v>
      </c>
      <c r="R4" s="23">
        <v>121376183.59999999</v>
      </c>
      <c r="S4" s="23">
        <v>94752677.519999996</v>
      </c>
      <c r="U4" s="23">
        <v>128871147.76000001</v>
      </c>
      <c r="V4" s="23">
        <v>102472891.44</v>
      </c>
      <c r="X4" s="23">
        <v>136489408.50999999</v>
      </c>
      <c r="Y4" s="23">
        <v>105358641.26000001</v>
      </c>
      <c r="AA4" s="23">
        <v>139557681.91999999</v>
      </c>
      <c r="AB4" s="23">
        <v>116798836.66</v>
      </c>
      <c r="AD4" s="23">
        <v>139557681.91999999</v>
      </c>
      <c r="AE4" s="23">
        <v>123018142.25</v>
      </c>
    </row>
    <row r="5" spans="1:31" x14ac:dyDescent="0.25">
      <c r="B5" s="20">
        <v>43524</v>
      </c>
      <c r="C5" s="21">
        <f>7500000+24092+119420+400000+26160</f>
        <v>8069672</v>
      </c>
      <c r="D5" s="21">
        <v>11164913.630000001</v>
      </c>
      <c r="E5" s="16" t="s">
        <v>805</v>
      </c>
      <c r="I5" s="21">
        <v>42155738.219999999</v>
      </c>
      <c r="J5" s="21">
        <v>42155738.219999999</v>
      </c>
      <c r="L5" s="21">
        <v>42155738.219999999</v>
      </c>
      <c r="M5" s="21">
        <v>42155738.219999999</v>
      </c>
      <c r="O5" s="21">
        <v>42155738.219999999</v>
      </c>
      <c r="P5" s="21">
        <v>42155738.219999999</v>
      </c>
      <c r="R5" s="21">
        <v>42155738.219999999</v>
      </c>
      <c r="S5" s="21">
        <v>42155738.219999999</v>
      </c>
      <c r="U5" s="21">
        <v>42155738.219999999</v>
      </c>
      <c r="V5" s="21">
        <v>42155738.219999999</v>
      </c>
      <c r="X5" s="21">
        <v>42155738.219999999</v>
      </c>
      <c r="Y5" s="21">
        <v>42155738.219999999</v>
      </c>
      <c r="AA5" s="21">
        <v>42155738.219999999</v>
      </c>
      <c r="AB5" s="21">
        <v>42155738.219999999</v>
      </c>
      <c r="AD5" s="21">
        <v>42155738.219999999</v>
      </c>
      <c r="AE5" s="21">
        <v>42155738.219999999</v>
      </c>
    </row>
    <row r="6" spans="1:31" x14ac:dyDescent="0.25">
      <c r="B6" s="20">
        <v>43524</v>
      </c>
      <c r="C6" s="24">
        <f>SUM(C4:C5)</f>
        <v>147456122.53999999</v>
      </c>
      <c r="D6" s="24">
        <f>SUM(D4:D5)</f>
        <v>118168938.75999999</v>
      </c>
      <c r="E6" s="16" t="s">
        <v>806</v>
      </c>
      <c r="I6" s="25">
        <f>SUM(I4:I5)</f>
        <v>147456122.53999999</v>
      </c>
      <c r="J6" s="25">
        <f>SUM(J4:J5)</f>
        <v>118168938.76000001</v>
      </c>
      <c r="L6" s="26">
        <f>SUM(L4:L5)</f>
        <v>155203755.38999999</v>
      </c>
      <c r="M6" s="26">
        <f>SUM(M4:M5)</f>
        <v>126663081.7</v>
      </c>
      <c r="O6" s="27">
        <f>SUM(O4:O5)</f>
        <v>155420846.36000001</v>
      </c>
      <c r="P6" s="27">
        <f>SUM(P4:P5)</f>
        <v>128945012.56999999</v>
      </c>
      <c r="R6" s="27">
        <f>SUM(R4:R5)</f>
        <v>163531921.81999999</v>
      </c>
      <c r="S6" s="27">
        <f>SUM(S4:S5)</f>
        <v>136908415.74000001</v>
      </c>
      <c r="U6" s="27">
        <f>SUM(U4:U5)</f>
        <v>171026885.98000002</v>
      </c>
      <c r="V6" s="27">
        <f>SUM(V4:V5)</f>
        <v>144628629.66</v>
      </c>
      <c r="X6" s="27">
        <f>SUM(X4:X5)</f>
        <v>178645146.72999999</v>
      </c>
      <c r="Y6" s="27">
        <f>SUM(Y4:Y5)</f>
        <v>147514379.48000002</v>
      </c>
      <c r="AA6" s="27">
        <f>SUM(AA4:AA5)</f>
        <v>181713420.13999999</v>
      </c>
      <c r="AB6" s="27">
        <f>SUM(AB4:AB5)</f>
        <v>158954574.88</v>
      </c>
      <c r="AD6" s="27">
        <f>SUM(AD4:AD5)</f>
        <v>181713420.13999999</v>
      </c>
      <c r="AE6" s="27">
        <f>SUM(AE4:AE5)</f>
        <v>165173880.47</v>
      </c>
    </row>
    <row r="7" spans="1:31" x14ac:dyDescent="0.25">
      <c r="B7" s="20">
        <v>43646</v>
      </c>
      <c r="C7" s="21">
        <f>7500000-18498.84+24092+12241+119420+400000+26160+90000+4000</f>
        <v>8157414.1600000001</v>
      </c>
      <c r="D7" s="21">
        <v>14937830.02</v>
      </c>
      <c r="E7" s="16" t="s">
        <v>805</v>
      </c>
    </row>
    <row r="8" spans="1:31" x14ac:dyDescent="0.25">
      <c r="B8" s="20">
        <v>43646</v>
      </c>
      <c r="C8" s="24">
        <f>C4+C7</f>
        <v>147543864.69999999</v>
      </c>
      <c r="D8" s="24">
        <f>D4+D7</f>
        <v>121941855.14999999</v>
      </c>
      <c r="E8" s="16" t="s">
        <v>806</v>
      </c>
      <c r="I8" s="21">
        <v>105388126.48</v>
      </c>
      <c r="J8" s="21">
        <v>79786116.930000007</v>
      </c>
      <c r="L8" s="16" t="s">
        <v>807</v>
      </c>
      <c r="R8" s="16" t="s">
        <v>808</v>
      </c>
      <c r="U8" s="19" t="s">
        <v>809</v>
      </c>
      <c r="X8" s="19" t="s">
        <v>810</v>
      </c>
      <c r="AA8" s="16" t="s">
        <v>811</v>
      </c>
      <c r="AD8" s="16" t="s">
        <v>1109</v>
      </c>
    </row>
    <row r="9" spans="1:31" x14ac:dyDescent="0.25">
      <c r="B9" s="20">
        <v>44012</v>
      </c>
      <c r="C9" s="21">
        <v>7652954.5</v>
      </c>
      <c r="D9" s="21">
        <v>5172818.2300000004</v>
      </c>
      <c r="E9" s="16" t="s">
        <v>805</v>
      </c>
      <c r="I9" s="21">
        <v>42155738.219999999</v>
      </c>
      <c r="J9" s="21">
        <v>42155738.219999999</v>
      </c>
      <c r="L9" s="21">
        <v>113041080.98</v>
      </c>
      <c r="M9" s="21">
        <v>84958935.159999996</v>
      </c>
      <c r="R9" s="23">
        <v>121371147.76000001</v>
      </c>
      <c r="S9" s="23">
        <v>102408740.09999999</v>
      </c>
      <c r="U9" s="23">
        <v>128989408.51000001</v>
      </c>
      <c r="V9" s="23">
        <v>104824093.27</v>
      </c>
      <c r="X9" s="23">
        <v>136395171.88999999</v>
      </c>
      <c r="Y9" s="23">
        <v>112118594.76000001</v>
      </c>
      <c r="AA9" s="23">
        <v>139557681.91999999</v>
      </c>
      <c r="AB9" s="23">
        <v>122568631.53</v>
      </c>
      <c r="AD9" s="23"/>
      <c r="AE9" s="23"/>
    </row>
    <row r="10" spans="1:31" x14ac:dyDescent="0.25">
      <c r="B10" s="20">
        <v>44012</v>
      </c>
      <c r="C10" s="28">
        <f>C8+C9</f>
        <v>155196819.19999999</v>
      </c>
      <c r="D10" s="28">
        <f>D8+D9</f>
        <v>127114673.38</v>
      </c>
      <c r="E10" s="16" t="s">
        <v>806</v>
      </c>
      <c r="F10" s="29">
        <v>33254964.050000001</v>
      </c>
      <c r="G10" s="29">
        <v>5172818.2300000004</v>
      </c>
      <c r="I10" s="26">
        <f>SUM(I8:I9)</f>
        <v>147543864.69999999</v>
      </c>
      <c r="J10" s="26">
        <f>SUM(J8:J9)</f>
        <v>121941855.15000001</v>
      </c>
      <c r="L10" s="21">
        <v>42155738.219999999</v>
      </c>
      <c r="M10" s="21">
        <v>42155738.219999999</v>
      </c>
      <c r="R10" s="21">
        <v>42155738.219999999</v>
      </c>
      <c r="S10" s="21">
        <v>42155738.219999999</v>
      </c>
      <c r="U10" s="21">
        <v>42155738.219999999</v>
      </c>
      <c r="V10" s="21">
        <v>42155738.219999999</v>
      </c>
      <c r="X10" s="21">
        <v>42155738.219999999</v>
      </c>
      <c r="Y10" s="21">
        <v>42155738.219999999</v>
      </c>
      <c r="AA10" s="21">
        <v>42155738.219999999</v>
      </c>
      <c r="AB10" s="21">
        <v>42155738.219999999</v>
      </c>
      <c r="AD10" s="21"/>
      <c r="AE10" s="21"/>
    </row>
    <row r="11" spans="1:31" x14ac:dyDescent="0.25">
      <c r="C11" s="21"/>
      <c r="D11" s="21"/>
      <c r="L11" s="26">
        <f>SUM(L9:L10)</f>
        <v>155196819.19999999</v>
      </c>
      <c r="M11" s="26">
        <f>SUM(M9:M10)</f>
        <v>127114673.38</v>
      </c>
      <c r="R11" s="27">
        <f>SUM(R9:R10)</f>
        <v>163526885.98000002</v>
      </c>
      <c r="S11" s="27">
        <f>SUM(S9:S10)</f>
        <v>144564478.31999999</v>
      </c>
      <c r="U11" s="27">
        <f>SUM(U9:U10)</f>
        <v>171145146.73000002</v>
      </c>
      <c r="V11" s="27">
        <f>SUM(V9:V10)</f>
        <v>146979831.49000001</v>
      </c>
      <c r="X11" s="27">
        <f>SUM(X9:X10)</f>
        <v>178550910.10999998</v>
      </c>
      <c r="Y11" s="27">
        <f>SUM(Y9:Y10)</f>
        <v>154274332.98000002</v>
      </c>
      <c r="AA11" s="27">
        <f>SUM(AA9:AA10)</f>
        <v>181713420.13999999</v>
      </c>
      <c r="AB11" s="27">
        <f>SUM(AB9:AB10)</f>
        <v>164724369.75</v>
      </c>
      <c r="AD11" s="27">
        <f>SUM(AD9:AD10)</f>
        <v>0</v>
      </c>
      <c r="AE11" s="27">
        <f>SUM(AE9:AE10)</f>
        <v>0</v>
      </c>
    </row>
    <row r="12" spans="1:31" x14ac:dyDescent="0.25">
      <c r="A12" s="16" t="s">
        <v>812</v>
      </c>
      <c r="C12" s="21"/>
      <c r="D12" s="21"/>
      <c r="L12" s="30"/>
      <c r="M12" s="30"/>
      <c r="R12" s="31"/>
      <c r="S12" s="31"/>
      <c r="U12" s="31"/>
      <c r="V12" s="31"/>
    </row>
    <row r="13" spans="1:31" x14ac:dyDescent="0.25">
      <c r="C13" s="21"/>
      <c r="D13" s="21"/>
      <c r="L13" s="30"/>
      <c r="M13" s="30"/>
      <c r="R13" s="31"/>
      <c r="S13" s="31"/>
      <c r="U13" s="31"/>
      <c r="V13" s="31"/>
    </row>
    <row r="14" spans="1:31" x14ac:dyDescent="0.25">
      <c r="C14" s="21"/>
      <c r="D14" s="21"/>
      <c r="L14" s="30"/>
      <c r="M14" s="30"/>
      <c r="R14" s="31"/>
      <c r="S14" s="31"/>
      <c r="U14" s="31"/>
      <c r="V14" s="31"/>
    </row>
    <row r="15" spans="1:31" x14ac:dyDescent="0.25">
      <c r="B15" s="19" t="s">
        <v>813</v>
      </c>
      <c r="C15" s="21"/>
      <c r="D15" s="21"/>
      <c r="J15" s="32" t="s">
        <v>814</v>
      </c>
      <c r="L15" s="32"/>
    </row>
    <row r="16" spans="1:31" x14ac:dyDescent="0.25">
      <c r="C16" s="21"/>
      <c r="D16" s="21"/>
    </row>
    <row r="63" spans="1:18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5" spans="2:10" x14ac:dyDescent="0.25">
      <c r="B65" s="16" t="s">
        <v>815</v>
      </c>
      <c r="J65" s="16" t="s">
        <v>816</v>
      </c>
    </row>
    <row r="81" spans="1:18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3" spans="1:18" x14ac:dyDescent="0.25">
      <c r="B83" s="16" t="s">
        <v>817</v>
      </c>
    </row>
    <row r="97" spans="1:18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9" spans="1:18" x14ac:dyDescent="0.25">
      <c r="B99" s="16" t="s">
        <v>818</v>
      </c>
    </row>
    <row r="111" spans="1:18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3" spans="2:10" x14ac:dyDescent="0.25">
      <c r="B113" s="16" t="s">
        <v>819</v>
      </c>
      <c r="J113" s="16" t="s">
        <v>820</v>
      </c>
    </row>
    <row r="132" spans="1:18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4" spans="1:18" x14ac:dyDescent="0.25">
      <c r="B134" s="16" t="s">
        <v>821</v>
      </c>
      <c r="J134" s="16" t="s">
        <v>822</v>
      </c>
    </row>
    <row r="150" spans="1:1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2" spans="1:18" x14ac:dyDescent="0.25">
      <c r="B152" s="16" t="s">
        <v>823</v>
      </c>
      <c r="J152" s="16" t="s">
        <v>824</v>
      </c>
    </row>
    <row r="170" spans="2:10" s="34" customFormat="1" x14ac:dyDescent="0.25"/>
    <row r="173" spans="2:10" x14ac:dyDescent="0.25">
      <c r="B173" s="16" t="s">
        <v>825</v>
      </c>
      <c r="J173" s="16" t="s">
        <v>826</v>
      </c>
    </row>
    <row r="190" s="34" customFormat="1" x14ac:dyDescent="0.25"/>
    <row r="193" spans="2:10" x14ac:dyDescent="0.25">
      <c r="B193" s="16" t="s">
        <v>827</v>
      </c>
      <c r="J193" s="16" t="s">
        <v>828</v>
      </c>
    </row>
    <row r="210" spans="2:10" s="34" customFormat="1" x14ac:dyDescent="0.25"/>
    <row r="213" spans="2:10" x14ac:dyDescent="0.25">
      <c r="B213" s="16" t="s">
        <v>827</v>
      </c>
      <c r="J213" s="16" t="s">
        <v>828</v>
      </c>
    </row>
    <row r="227" spans="2:10" s="34" customFormat="1" x14ac:dyDescent="0.25"/>
    <row r="229" spans="2:10" x14ac:dyDescent="0.25">
      <c r="B229" s="16" t="s">
        <v>829</v>
      </c>
      <c r="J229" s="16" t="s">
        <v>830</v>
      </c>
    </row>
    <row r="246" spans="2:10" s="35" customFormat="1" x14ac:dyDescent="0.25"/>
    <row r="247" spans="2:10" customFormat="1" x14ac:dyDescent="0.25"/>
    <row r="248" spans="2:10" customFormat="1" x14ac:dyDescent="0.25">
      <c r="B248" t="s">
        <v>831</v>
      </c>
      <c r="J248" t="s">
        <v>832</v>
      </c>
    </row>
    <row r="268" spans="2:10" s="35" customFormat="1" x14ac:dyDescent="0.25"/>
    <row r="270" spans="2:10" x14ac:dyDescent="0.25">
      <c r="B270" s="16" t="s">
        <v>1107</v>
      </c>
      <c r="J270" s="16" t="s">
        <v>1106</v>
      </c>
    </row>
    <row r="286" s="35" customFormat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415B-38F5-4AF1-9219-3F411EFB77B9}">
  <dimension ref="A1:N268"/>
  <sheetViews>
    <sheetView showGridLines="0" workbookViewId="0">
      <pane xSplit="6" ySplit="13" topLeftCell="I191" activePane="bottomRight" state="frozen"/>
      <selection pane="topRight" activeCell="G1" sqref="G1"/>
      <selection pane="bottomLeft" activeCell="A14" sqref="A14"/>
      <selection pane="bottomRight" activeCell="A239" sqref="A239"/>
    </sheetView>
  </sheetViews>
  <sheetFormatPr defaultRowHeight="15" x14ac:dyDescent="0.25"/>
  <cols>
    <col min="1" max="1" width="35.5703125" bestFit="1" customWidth="1"/>
    <col min="2" max="2" width="34.7109375" bestFit="1" customWidth="1"/>
    <col min="3" max="3" width="34.140625" bestFit="1" customWidth="1"/>
    <col min="4" max="4" width="35.5703125" bestFit="1" customWidth="1"/>
    <col min="5" max="5" width="13.28515625" bestFit="1" customWidth="1"/>
    <col min="6" max="6" width="10.42578125" bestFit="1" customWidth="1"/>
    <col min="7" max="7" width="35.5703125" bestFit="1" customWidth="1"/>
    <col min="8" max="8" width="12.7109375" bestFit="1" customWidth="1"/>
    <col min="9" max="9" width="23.28515625" bestFit="1" customWidth="1"/>
    <col min="10" max="10" width="22.42578125" bestFit="1" customWidth="1"/>
    <col min="11" max="11" width="35.5703125" bestFit="1" customWidth="1"/>
    <col min="12" max="12" width="28.28515625" bestFit="1" customWidth="1"/>
    <col min="13" max="13" width="3.5703125" bestFit="1" customWidth="1"/>
    <col min="14" max="14" width="27.140625" bestFit="1" customWidth="1"/>
  </cols>
  <sheetData>
    <row r="1" spans="1:14" ht="15.75" x14ac:dyDescent="0.25">
      <c r="A1" s="1" t="s">
        <v>0</v>
      </c>
    </row>
    <row r="2" spans="1:14" ht="15.75" x14ac:dyDescent="0.25">
      <c r="A2" s="1" t="s">
        <v>1</v>
      </c>
      <c r="I2" s="15"/>
      <c r="J2" t="s">
        <v>793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55" t="s">
        <v>12</v>
      </c>
      <c r="J12" s="56"/>
      <c r="K12" s="56"/>
      <c r="L12" s="56"/>
      <c r="M12" s="56"/>
      <c r="N12" s="57"/>
    </row>
    <row r="13" spans="1:14" ht="28.15" customHeight="1" x14ac:dyDescent="0.25">
      <c r="A13" s="41" t="s">
        <v>13</v>
      </c>
      <c r="B13" s="41" t="s">
        <v>14</v>
      </c>
      <c r="C13" s="41" t="s">
        <v>15</v>
      </c>
      <c r="D13" s="41" t="s">
        <v>16</v>
      </c>
      <c r="E13" s="41" t="s">
        <v>17</v>
      </c>
      <c r="F13" s="41" t="s">
        <v>18</v>
      </c>
      <c r="G13" s="41" t="s">
        <v>19</v>
      </c>
      <c r="H13" s="41" t="s">
        <v>20</v>
      </c>
      <c r="I13" s="41" t="s">
        <v>21</v>
      </c>
      <c r="J13" s="41" t="s">
        <v>22</v>
      </c>
      <c r="K13" s="41" t="s">
        <v>23</v>
      </c>
      <c r="L13" s="41" t="s">
        <v>24</v>
      </c>
      <c r="M13" s="41" t="s">
        <v>25</v>
      </c>
      <c r="N13" s="41" t="s">
        <v>26</v>
      </c>
    </row>
    <row r="14" spans="1:14" ht="10.9" customHeight="1" x14ac:dyDescent="0.25">
      <c r="A14" s="10" t="s">
        <v>27</v>
      </c>
      <c r="B14" s="10" t="s">
        <v>28</v>
      </c>
      <c r="C14" s="10" t="s">
        <v>29</v>
      </c>
      <c r="D14" s="10" t="s">
        <v>30</v>
      </c>
      <c r="E14" s="10">
        <v>1014142</v>
      </c>
      <c r="F14" s="10" t="s">
        <v>31</v>
      </c>
      <c r="G14" s="10" t="s">
        <v>32</v>
      </c>
      <c r="H14" s="5" t="s">
        <v>33</v>
      </c>
      <c r="I14" s="5">
        <v>0</v>
      </c>
      <c r="J14" s="5">
        <v>0</v>
      </c>
      <c r="K14" s="5">
        <v>0</v>
      </c>
      <c r="L14" s="11">
        <v>9521629</v>
      </c>
      <c r="M14" s="2"/>
      <c r="N14" s="11">
        <v>9493597.7400000002</v>
      </c>
    </row>
    <row r="15" spans="1:14" ht="14.45" customHeight="1" x14ac:dyDescent="0.25">
      <c r="A15" s="10" t="s">
        <v>27</v>
      </c>
      <c r="B15" s="10" t="s">
        <v>28</v>
      </c>
      <c r="C15" s="10" t="s">
        <v>41</v>
      </c>
      <c r="D15" s="10" t="s">
        <v>42</v>
      </c>
      <c r="E15" s="10">
        <v>1018665</v>
      </c>
      <c r="F15" s="10" t="s">
        <v>43</v>
      </c>
      <c r="G15" s="10" t="s">
        <v>44</v>
      </c>
      <c r="H15" s="5" t="s">
        <v>45</v>
      </c>
      <c r="I15" s="5">
        <v>0</v>
      </c>
      <c r="J15" s="5">
        <v>0</v>
      </c>
      <c r="K15" s="5">
        <v>0</v>
      </c>
      <c r="L15" s="11">
        <v>385000</v>
      </c>
      <c r="M15" s="2"/>
      <c r="N15" s="11">
        <v>266123.65999999997</v>
      </c>
    </row>
    <row r="16" spans="1:14" ht="10.9" customHeight="1" x14ac:dyDescent="0.25">
      <c r="A16" s="10" t="s">
        <v>27</v>
      </c>
      <c r="B16" s="10" t="s">
        <v>28</v>
      </c>
      <c r="C16" s="10" t="s">
        <v>46</v>
      </c>
      <c r="D16" s="10" t="s">
        <v>47</v>
      </c>
      <c r="E16" s="10">
        <v>1019565</v>
      </c>
      <c r="F16" s="10" t="s">
        <v>48</v>
      </c>
      <c r="G16" s="10" t="s">
        <v>44</v>
      </c>
      <c r="H16" s="5" t="s">
        <v>49</v>
      </c>
      <c r="I16" s="5">
        <v>0</v>
      </c>
      <c r="J16" s="5">
        <v>0</v>
      </c>
      <c r="K16" s="5">
        <v>0</v>
      </c>
      <c r="L16" s="11">
        <v>12225000</v>
      </c>
      <c r="M16" s="2"/>
      <c r="N16" s="11">
        <v>11850144.41</v>
      </c>
    </row>
    <row r="17" spans="1:14" ht="10.9" customHeight="1" x14ac:dyDescent="0.25">
      <c r="A17" s="10" t="s">
        <v>27</v>
      </c>
      <c r="B17" s="10" t="s">
        <v>28</v>
      </c>
      <c r="C17" s="10" t="s">
        <v>55</v>
      </c>
      <c r="D17" s="10" t="s">
        <v>56</v>
      </c>
      <c r="E17" s="10">
        <v>1019796</v>
      </c>
      <c r="F17" s="10" t="s">
        <v>57</v>
      </c>
      <c r="G17" s="10" t="s">
        <v>44</v>
      </c>
      <c r="H17" s="5" t="s">
        <v>49</v>
      </c>
      <c r="I17" s="5">
        <v>0</v>
      </c>
      <c r="J17" s="5">
        <v>0</v>
      </c>
      <c r="K17" s="5">
        <v>0</v>
      </c>
      <c r="L17" s="11">
        <v>181000</v>
      </c>
      <c r="M17" s="2"/>
      <c r="N17" s="11">
        <v>66409.33</v>
      </c>
    </row>
    <row r="18" spans="1:14" ht="14.45" customHeight="1" x14ac:dyDescent="0.25">
      <c r="A18" s="10" t="s">
        <v>27</v>
      </c>
      <c r="B18" s="10" t="s">
        <v>68</v>
      </c>
      <c r="C18" s="10" t="s">
        <v>69</v>
      </c>
      <c r="D18" s="10" t="s">
        <v>70</v>
      </c>
      <c r="E18" s="10">
        <v>1020254</v>
      </c>
      <c r="F18" s="10" t="s">
        <v>71</v>
      </c>
      <c r="G18" s="10" t="s">
        <v>44</v>
      </c>
      <c r="H18" s="5" t="s">
        <v>63</v>
      </c>
      <c r="I18" s="5">
        <v>0</v>
      </c>
      <c r="J18" s="5">
        <v>0</v>
      </c>
      <c r="K18" s="5">
        <v>0</v>
      </c>
      <c r="L18" s="11">
        <v>37573133</v>
      </c>
      <c r="M18" s="2"/>
      <c r="N18" s="11">
        <v>22894163.289999999</v>
      </c>
    </row>
    <row r="19" spans="1:14" ht="10.9" customHeight="1" x14ac:dyDescent="0.25">
      <c r="A19" s="10" t="s">
        <v>27</v>
      </c>
      <c r="B19" s="10" t="s">
        <v>28</v>
      </c>
      <c r="C19" s="10" t="s">
        <v>72</v>
      </c>
      <c r="D19" s="10" t="s">
        <v>73</v>
      </c>
      <c r="E19" s="10">
        <v>1020262</v>
      </c>
      <c r="F19" s="10" t="s">
        <v>74</v>
      </c>
      <c r="G19" s="10" t="s">
        <v>44</v>
      </c>
      <c r="H19" s="5" t="s">
        <v>63</v>
      </c>
      <c r="I19" s="5">
        <v>0</v>
      </c>
      <c r="J19" s="5">
        <v>0</v>
      </c>
      <c r="K19" s="5">
        <v>0</v>
      </c>
      <c r="L19" s="11">
        <v>404929.6</v>
      </c>
      <c r="M19" s="2"/>
      <c r="N19" s="11">
        <v>199419.12</v>
      </c>
    </row>
    <row r="20" spans="1:14" ht="10.9" customHeight="1" x14ac:dyDescent="0.25">
      <c r="A20" s="10" t="s">
        <v>27</v>
      </c>
      <c r="B20" s="10" t="s">
        <v>28</v>
      </c>
      <c r="C20" s="10" t="s">
        <v>75</v>
      </c>
      <c r="D20" s="10" t="s">
        <v>76</v>
      </c>
      <c r="E20" s="10">
        <v>1020367</v>
      </c>
      <c r="F20" s="10" t="s">
        <v>77</v>
      </c>
      <c r="G20" s="10" t="s">
        <v>44</v>
      </c>
      <c r="H20" s="5" t="s">
        <v>63</v>
      </c>
      <c r="I20" s="5">
        <v>0</v>
      </c>
      <c r="J20" s="5">
        <v>0</v>
      </c>
      <c r="K20" s="5">
        <v>0</v>
      </c>
      <c r="L20" s="11">
        <v>19350000</v>
      </c>
      <c r="M20" s="2"/>
      <c r="N20" s="11">
        <v>19099025.079999998</v>
      </c>
    </row>
    <row r="21" spans="1:14" ht="10.9" customHeight="1" x14ac:dyDescent="0.25">
      <c r="A21" s="10" t="s">
        <v>27</v>
      </c>
      <c r="B21" s="10" t="s">
        <v>83</v>
      </c>
      <c r="C21" s="10" t="s">
        <v>84</v>
      </c>
      <c r="D21" s="10" t="s">
        <v>85</v>
      </c>
      <c r="E21" s="10">
        <v>1021136</v>
      </c>
      <c r="F21" s="10" t="s">
        <v>86</v>
      </c>
      <c r="G21" s="10" t="s">
        <v>44</v>
      </c>
      <c r="H21" s="5" t="s">
        <v>82</v>
      </c>
      <c r="I21" s="5">
        <v>0</v>
      </c>
      <c r="J21" s="5">
        <v>0</v>
      </c>
      <c r="K21" s="5">
        <v>0</v>
      </c>
      <c r="L21" s="11">
        <v>4285000</v>
      </c>
      <c r="M21" s="2"/>
      <c r="N21" s="11">
        <v>4258158.3099999996</v>
      </c>
    </row>
    <row r="22" spans="1:14" ht="10.9" customHeight="1" x14ac:dyDescent="0.25">
      <c r="A22" s="10" t="s">
        <v>27</v>
      </c>
      <c r="B22" s="10" t="s">
        <v>28</v>
      </c>
      <c r="C22" s="10" t="s">
        <v>92</v>
      </c>
      <c r="D22" s="10" t="s">
        <v>93</v>
      </c>
      <c r="E22" s="10">
        <v>1021149</v>
      </c>
      <c r="F22" s="10" t="s">
        <v>94</v>
      </c>
      <c r="G22" s="10" t="s">
        <v>44</v>
      </c>
      <c r="H22" s="5" t="s">
        <v>82</v>
      </c>
      <c r="I22" s="5">
        <v>0</v>
      </c>
      <c r="J22" s="5">
        <v>0</v>
      </c>
      <c r="K22" s="5">
        <v>0</v>
      </c>
      <c r="L22" s="11">
        <v>2424000</v>
      </c>
      <c r="M22" s="2"/>
      <c r="N22" s="11">
        <v>1108770.51</v>
      </c>
    </row>
    <row r="23" spans="1:14" ht="10.9" customHeight="1" x14ac:dyDescent="0.25">
      <c r="A23" s="10" t="s">
        <v>27</v>
      </c>
      <c r="B23" s="10" t="s">
        <v>28</v>
      </c>
      <c r="C23" s="10" t="s">
        <v>95</v>
      </c>
      <c r="D23" s="10" t="s">
        <v>95</v>
      </c>
      <c r="E23" s="10">
        <v>1021152</v>
      </c>
      <c r="F23" s="10" t="s">
        <v>96</v>
      </c>
      <c r="G23" s="10" t="s">
        <v>44</v>
      </c>
      <c r="H23" s="5" t="s">
        <v>82</v>
      </c>
      <c r="I23" s="5">
        <v>0</v>
      </c>
      <c r="J23" s="5">
        <v>0</v>
      </c>
      <c r="K23" s="5">
        <v>0</v>
      </c>
      <c r="L23" s="11">
        <v>2161892.4700000002</v>
      </c>
      <c r="M23" s="2"/>
      <c r="N23" s="11">
        <v>1293379.8400000001</v>
      </c>
    </row>
    <row r="24" spans="1:14" ht="10.9" customHeight="1" x14ac:dyDescent="0.25">
      <c r="A24" s="10" t="s">
        <v>27</v>
      </c>
      <c r="B24" s="10" t="s">
        <v>28</v>
      </c>
      <c r="C24" s="10" t="s">
        <v>97</v>
      </c>
      <c r="D24" s="10" t="s">
        <v>98</v>
      </c>
      <c r="E24" s="10">
        <v>1021155</v>
      </c>
      <c r="F24" s="10" t="s">
        <v>99</v>
      </c>
      <c r="G24" s="10" t="s">
        <v>44</v>
      </c>
      <c r="H24" s="5" t="s">
        <v>82</v>
      </c>
      <c r="I24" s="5">
        <v>0</v>
      </c>
      <c r="J24" s="5">
        <v>0</v>
      </c>
      <c r="K24" s="5">
        <v>0</v>
      </c>
      <c r="L24" s="11">
        <v>105000</v>
      </c>
      <c r="M24" s="2"/>
      <c r="N24" s="11">
        <v>26095.49</v>
      </c>
    </row>
    <row r="25" spans="1:14" ht="14.45" customHeight="1" x14ac:dyDescent="0.25">
      <c r="A25" s="10" t="s">
        <v>27</v>
      </c>
      <c r="B25" s="10" t="s">
        <v>28</v>
      </c>
      <c r="C25" s="10" t="s">
        <v>100</v>
      </c>
      <c r="D25" s="10" t="s">
        <v>101</v>
      </c>
      <c r="E25" s="10">
        <v>1021156</v>
      </c>
      <c r="F25" s="10" t="s">
        <v>102</v>
      </c>
      <c r="G25" s="10" t="s">
        <v>44</v>
      </c>
      <c r="H25" s="5" t="s">
        <v>82</v>
      </c>
      <c r="I25" s="5">
        <v>0</v>
      </c>
      <c r="J25" s="5">
        <v>0</v>
      </c>
      <c r="K25" s="5">
        <v>0</v>
      </c>
      <c r="L25" s="11">
        <v>110000</v>
      </c>
      <c r="M25" s="2"/>
      <c r="N25" s="11">
        <v>11933.24</v>
      </c>
    </row>
    <row r="26" spans="1:14" ht="10.9" customHeight="1" x14ac:dyDescent="0.25">
      <c r="A26" s="10" t="s">
        <v>27</v>
      </c>
      <c r="B26" s="10" t="s">
        <v>28</v>
      </c>
      <c r="C26" s="10" t="s">
        <v>103</v>
      </c>
      <c r="D26" s="10" t="s">
        <v>104</v>
      </c>
      <c r="E26" s="10">
        <v>1021157</v>
      </c>
      <c r="F26" s="10" t="s">
        <v>105</v>
      </c>
      <c r="G26" s="10" t="s">
        <v>44</v>
      </c>
      <c r="H26" s="5" t="s">
        <v>82</v>
      </c>
      <c r="I26" s="5">
        <v>0</v>
      </c>
      <c r="J26" s="5">
        <v>0</v>
      </c>
      <c r="K26" s="5">
        <v>0</v>
      </c>
      <c r="L26" s="11">
        <v>155000</v>
      </c>
      <c r="M26" s="2"/>
      <c r="N26" s="11">
        <v>22070.94</v>
      </c>
    </row>
    <row r="27" spans="1:14" ht="10.9" customHeight="1" x14ac:dyDescent="0.25">
      <c r="A27" s="10" t="s">
        <v>27</v>
      </c>
      <c r="B27" s="10" t="s">
        <v>28</v>
      </c>
      <c r="C27" s="10" t="s">
        <v>106</v>
      </c>
      <c r="D27" s="10" t="s">
        <v>107</v>
      </c>
      <c r="E27" s="10">
        <v>1021158</v>
      </c>
      <c r="F27" s="10" t="s">
        <v>108</v>
      </c>
      <c r="G27" s="10" t="s">
        <v>44</v>
      </c>
      <c r="H27" s="5" t="s">
        <v>82</v>
      </c>
      <c r="I27" s="5">
        <v>0</v>
      </c>
      <c r="J27" s="5">
        <v>0</v>
      </c>
      <c r="K27" s="5">
        <v>0</v>
      </c>
      <c r="L27" s="11">
        <v>175000</v>
      </c>
      <c r="M27" s="2"/>
      <c r="N27" s="11">
        <v>45156.93</v>
      </c>
    </row>
    <row r="28" spans="1:14" ht="10.9" customHeight="1" x14ac:dyDescent="0.25">
      <c r="A28" s="10" t="s">
        <v>27</v>
      </c>
      <c r="B28" s="10" t="s">
        <v>109</v>
      </c>
      <c r="C28" s="10" t="s">
        <v>110</v>
      </c>
      <c r="D28" s="10" t="s">
        <v>111</v>
      </c>
      <c r="E28" s="10">
        <v>1021162</v>
      </c>
      <c r="F28" s="10" t="s">
        <v>112</v>
      </c>
      <c r="G28" s="10" t="s">
        <v>44</v>
      </c>
      <c r="H28" s="5" t="s">
        <v>82</v>
      </c>
      <c r="I28" s="5">
        <v>0</v>
      </c>
      <c r="J28" s="5">
        <v>0</v>
      </c>
      <c r="K28" s="5">
        <v>0</v>
      </c>
      <c r="L28" s="11">
        <v>139837147</v>
      </c>
      <c r="M28" s="2"/>
      <c r="N28" s="11">
        <v>113963319.84999999</v>
      </c>
    </row>
    <row r="29" spans="1:14" ht="10.9" customHeight="1" x14ac:dyDescent="0.25">
      <c r="A29" s="10" t="s">
        <v>27</v>
      </c>
      <c r="B29" s="10" t="s">
        <v>28</v>
      </c>
      <c r="C29" s="10" t="s">
        <v>113</v>
      </c>
      <c r="D29" s="10" t="s">
        <v>114</v>
      </c>
      <c r="E29" s="10">
        <v>1021596</v>
      </c>
      <c r="F29" s="10" t="s">
        <v>115</v>
      </c>
      <c r="G29" s="10" t="s">
        <v>44</v>
      </c>
      <c r="H29" s="5" t="s">
        <v>82</v>
      </c>
      <c r="I29" s="5">
        <v>0</v>
      </c>
      <c r="J29" s="5">
        <v>0</v>
      </c>
      <c r="K29" s="5">
        <v>0</v>
      </c>
      <c r="L29" s="11">
        <v>831000</v>
      </c>
      <c r="M29" s="2"/>
      <c r="N29" s="11">
        <v>826602.16</v>
      </c>
    </row>
    <row r="30" spans="1:14" ht="10.9" customHeight="1" x14ac:dyDescent="0.25">
      <c r="A30" s="10" t="s">
        <v>27</v>
      </c>
      <c r="B30" s="10" t="s">
        <v>28</v>
      </c>
      <c r="C30" s="10" t="s">
        <v>116</v>
      </c>
      <c r="D30" s="10" t="s">
        <v>117</v>
      </c>
      <c r="E30" s="10">
        <v>1021893</v>
      </c>
      <c r="F30" s="10" t="s">
        <v>118</v>
      </c>
      <c r="G30" s="10" t="s">
        <v>44</v>
      </c>
      <c r="H30" s="5" t="s">
        <v>119</v>
      </c>
      <c r="I30" s="5">
        <v>0</v>
      </c>
      <c r="J30" s="5">
        <v>0</v>
      </c>
      <c r="K30" s="5">
        <v>0</v>
      </c>
      <c r="L30" s="11">
        <v>933130.65</v>
      </c>
      <c r="M30" s="2"/>
      <c r="N30" s="11">
        <v>826884.63</v>
      </c>
    </row>
    <row r="31" spans="1:14" ht="10.9" customHeight="1" x14ac:dyDescent="0.25">
      <c r="A31" s="10" t="s">
        <v>27</v>
      </c>
      <c r="B31" s="10" t="s">
        <v>28</v>
      </c>
      <c r="C31" s="10" t="s">
        <v>120</v>
      </c>
      <c r="D31" s="10" t="s">
        <v>121</v>
      </c>
      <c r="E31" s="10">
        <v>1021895</v>
      </c>
      <c r="F31" s="10" t="s">
        <v>122</v>
      </c>
      <c r="G31" s="10" t="s">
        <v>123</v>
      </c>
      <c r="H31" s="5" t="s">
        <v>119</v>
      </c>
      <c r="I31" s="5">
        <v>0</v>
      </c>
      <c r="J31" s="5">
        <v>0</v>
      </c>
      <c r="K31" s="5">
        <v>0</v>
      </c>
      <c r="L31" s="11">
        <v>31956205.629999999</v>
      </c>
      <c r="M31" s="2"/>
      <c r="N31" s="11">
        <v>5977524.5499999998</v>
      </c>
    </row>
    <row r="32" spans="1:14" ht="10.9" customHeight="1" x14ac:dyDescent="0.25">
      <c r="A32" s="10" t="s">
        <v>27</v>
      </c>
      <c r="B32" s="10" t="s">
        <v>28</v>
      </c>
      <c r="C32" s="10" t="s">
        <v>124</v>
      </c>
      <c r="D32" s="10" t="s">
        <v>125</v>
      </c>
      <c r="E32" s="10">
        <v>1021896</v>
      </c>
      <c r="F32" s="10" t="s">
        <v>126</v>
      </c>
      <c r="G32" s="10" t="s">
        <v>123</v>
      </c>
      <c r="H32" s="5" t="s">
        <v>119</v>
      </c>
      <c r="I32" s="5">
        <v>0</v>
      </c>
      <c r="J32" s="5">
        <v>0</v>
      </c>
      <c r="K32" s="5">
        <v>0</v>
      </c>
      <c r="L32" s="11">
        <v>810000</v>
      </c>
      <c r="M32" s="2"/>
      <c r="N32" s="11">
        <v>250348.55</v>
      </c>
    </row>
    <row r="33" spans="1:14" ht="10.9" customHeight="1" x14ac:dyDescent="0.25">
      <c r="A33" s="10" t="s">
        <v>27</v>
      </c>
      <c r="B33" s="10" t="s">
        <v>28</v>
      </c>
      <c r="C33" s="10" t="s">
        <v>127</v>
      </c>
      <c r="D33" s="10" t="s">
        <v>128</v>
      </c>
      <c r="E33" s="10">
        <v>1021897</v>
      </c>
      <c r="F33" s="10" t="s">
        <v>129</v>
      </c>
      <c r="G33" s="10" t="s">
        <v>123</v>
      </c>
      <c r="H33" s="5" t="s">
        <v>119</v>
      </c>
      <c r="I33" s="5">
        <v>0</v>
      </c>
      <c r="J33" s="5">
        <v>0</v>
      </c>
      <c r="K33" s="5">
        <v>0</v>
      </c>
      <c r="L33" s="11">
        <v>22000000</v>
      </c>
      <c r="M33" s="2"/>
      <c r="N33" s="11">
        <v>4519134.16</v>
      </c>
    </row>
    <row r="34" spans="1:14" ht="10.9" customHeight="1" x14ac:dyDescent="0.25">
      <c r="A34" s="10" t="s">
        <v>27</v>
      </c>
      <c r="B34" s="10" t="s">
        <v>28</v>
      </c>
      <c r="C34" s="10" t="s">
        <v>130</v>
      </c>
      <c r="D34" s="10" t="s">
        <v>131</v>
      </c>
      <c r="E34" s="10">
        <v>1021898</v>
      </c>
      <c r="F34" s="10" t="s">
        <v>132</v>
      </c>
      <c r="G34" s="10" t="s">
        <v>44</v>
      </c>
      <c r="H34" s="5" t="s">
        <v>119</v>
      </c>
      <c r="I34" s="5">
        <v>0</v>
      </c>
      <c r="J34" s="5">
        <v>0</v>
      </c>
      <c r="K34" s="5">
        <v>0</v>
      </c>
      <c r="L34" s="11">
        <v>95000</v>
      </c>
      <c r="M34" s="2"/>
      <c r="N34" s="11">
        <v>11087.12</v>
      </c>
    </row>
    <row r="35" spans="1:14" ht="10.9" customHeight="1" x14ac:dyDescent="0.25">
      <c r="A35" s="10" t="s">
        <v>27</v>
      </c>
      <c r="B35" s="10" t="s">
        <v>28</v>
      </c>
      <c r="C35" s="10" t="s">
        <v>133</v>
      </c>
      <c r="D35" s="10" t="s">
        <v>134</v>
      </c>
      <c r="E35" s="10">
        <v>1021899</v>
      </c>
      <c r="F35" s="10" t="s">
        <v>135</v>
      </c>
      <c r="G35" s="10" t="s">
        <v>44</v>
      </c>
      <c r="H35" s="5" t="s">
        <v>119</v>
      </c>
      <c r="I35" s="5">
        <v>0</v>
      </c>
      <c r="J35" s="5">
        <v>0</v>
      </c>
      <c r="K35" s="5">
        <v>0</v>
      </c>
      <c r="L35" s="11">
        <v>95000</v>
      </c>
      <c r="M35" s="2"/>
      <c r="N35" s="11">
        <v>11530.39</v>
      </c>
    </row>
    <row r="36" spans="1:14" ht="10.9" customHeight="1" x14ac:dyDescent="0.25">
      <c r="A36" s="10" t="s">
        <v>27</v>
      </c>
      <c r="B36" s="10" t="s">
        <v>28</v>
      </c>
      <c r="C36" s="10" t="s">
        <v>136</v>
      </c>
      <c r="D36" s="10" t="s">
        <v>137</v>
      </c>
      <c r="E36" s="10">
        <v>1021900</v>
      </c>
      <c r="F36" s="10" t="s">
        <v>138</v>
      </c>
      <c r="G36" s="10" t="s">
        <v>44</v>
      </c>
      <c r="H36" s="5" t="s">
        <v>119</v>
      </c>
      <c r="I36" s="5">
        <v>0</v>
      </c>
      <c r="J36" s="5">
        <v>0</v>
      </c>
      <c r="K36" s="5">
        <v>0</v>
      </c>
      <c r="L36" s="11">
        <v>95000</v>
      </c>
      <c r="M36" s="2"/>
      <c r="N36" s="11">
        <v>11076.33</v>
      </c>
    </row>
    <row r="37" spans="1:14" ht="10.9" customHeight="1" x14ac:dyDescent="0.25">
      <c r="A37" s="10" t="s">
        <v>27</v>
      </c>
      <c r="B37" s="10" t="s">
        <v>28</v>
      </c>
      <c r="C37" s="10" t="s">
        <v>139</v>
      </c>
      <c r="D37" s="10" t="s">
        <v>140</v>
      </c>
      <c r="E37" s="10">
        <v>1021901</v>
      </c>
      <c r="F37" s="10" t="s">
        <v>141</v>
      </c>
      <c r="G37" s="10" t="s">
        <v>44</v>
      </c>
      <c r="H37" s="5" t="s">
        <v>119</v>
      </c>
      <c r="I37" s="5">
        <v>0</v>
      </c>
      <c r="J37" s="5">
        <v>0</v>
      </c>
      <c r="K37" s="5">
        <v>0</v>
      </c>
      <c r="L37" s="11">
        <v>391000</v>
      </c>
      <c r="M37" s="2"/>
      <c r="N37" s="11">
        <v>33810.269999999997</v>
      </c>
    </row>
    <row r="38" spans="1:14" ht="10.9" customHeight="1" x14ac:dyDescent="0.25">
      <c r="A38" s="10" t="s">
        <v>27</v>
      </c>
      <c r="B38" s="10" t="s">
        <v>28</v>
      </c>
      <c r="C38" s="10" t="s">
        <v>142</v>
      </c>
      <c r="D38" s="10" t="s">
        <v>143</v>
      </c>
      <c r="E38" s="10">
        <v>1021902</v>
      </c>
      <c r="F38" s="10" t="s">
        <v>144</v>
      </c>
      <c r="G38" s="10" t="s">
        <v>44</v>
      </c>
      <c r="H38" s="5" t="s">
        <v>119</v>
      </c>
      <c r="I38" s="5">
        <v>0</v>
      </c>
      <c r="J38" s="5">
        <v>0</v>
      </c>
      <c r="K38" s="5">
        <v>0</v>
      </c>
      <c r="L38" s="11">
        <v>300000</v>
      </c>
      <c r="M38" s="2"/>
      <c r="N38" s="11">
        <v>148103.17000000001</v>
      </c>
    </row>
    <row r="39" spans="1:14" ht="10.9" customHeight="1" x14ac:dyDescent="0.25">
      <c r="A39" s="10" t="s">
        <v>27</v>
      </c>
      <c r="B39" s="10" t="s">
        <v>28</v>
      </c>
      <c r="C39" s="10" t="s">
        <v>145</v>
      </c>
      <c r="D39" s="10" t="s">
        <v>146</v>
      </c>
      <c r="E39" s="10">
        <v>1021903</v>
      </c>
      <c r="F39" s="10" t="s">
        <v>147</v>
      </c>
      <c r="G39" s="10" t="s">
        <v>44</v>
      </c>
      <c r="H39" s="5" t="s">
        <v>119</v>
      </c>
      <c r="I39" s="5">
        <v>0</v>
      </c>
      <c r="J39" s="5">
        <v>0</v>
      </c>
      <c r="K39" s="5">
        <v>0</v>
      </c>
      <c r="L39" s="11">
        <v>4250000</v>
      </c>
      <c r="M39" s="2"/>
      <c r="N39" s="11">
        <v>1330809.8799999999</v>
      </c>
    </row>
    <row r="40" spans="1:14" ht="10.9" customHeight="1" x14ac:dyDescent="0.25">
      <c r="A40" s="10" t="s">
        <v>27</v>
      </c>
      <c r="B40" s="10" t="s">
        <v>28</v>
      </c>
      <c r="C40" s="10" t="s">
        <v>148</v>
      </c>
      <c r="D40" s="10" t="s">
        <v>149</v>
      </c>
      <c r="E40" s="10">
        <v>1021904</v>
      </c>
      <c r="F40" s="10" t="s">
        <v>150</v>
      </c>
      <c r="G40" s="10" t="s">
        <v>44</v>
      </c>
      <c r="H40" s="5" t="s">
        <v>119</v>
      </c>
      <c r="I40" s="5">
        <v>0</v>
      </c>
      <c r="J40" s="5">
        <v>0</v>
      </c>
      <c r="K40" s="5">
        <v>0</v>
      </c>
      <c r="L40" s="11">
        <v>1746000</v>
      </c>
      <c r="M40" s="12" t="s">
        <v>40</v>
      </c>
      <c r="N40" s="11">
        <v>1740294.38</v>
      </c>
    </row>
    <row r="41" spans="1:14" ht="10.9" customHeight="1" x14ac:dyDescent="0.25">
      <c r="A41" s="10" t="s">
        <v>27</v>
      </c>
      <c r="B41" s="10" t="s">
        <v>28</v>
      </c>
      <c r="C41" s="10" t="s">
        <v>151</v>
      </c>
      <c r="D41" s="10" t="s">
        <v>152</v>
      </c>
      <c r="E41" s="10">
        <v>1021906</v>
      </c>
      <c r="F41" s="10" t="s">
        <v>153</v>
      </c>
      <c r="G41" s="10" t="s">
        <v>44</v>
      </c>
      <c r="H41" s="5" t="s">
        <v>119</v>
      </c>
      <c r="I41" s="5">
        <v>0</v>
      </c>
      <c r="J41" s="5">
        <v>0</v>
      </c>
      <c r="K41" s="5">
        <v>0</v>
      </c>
      <c r="L41" s="11">
        <v>447495.23</v>
      </c>
      <c r="M41" s="2"/>
      <c r="N41" s="11">
        <v>443928.48</v>
      </c>
    </row>
    <row r="42" spans="1:14" ht="10.9" customHeight="1" x14ac:dyDescent="0.25">
      <c r="A42" s="10" t="s">
        <v>27</v>
      </c>
      <c r="B42" s="10" t="s">
        <v>28</v>
      </c>
      <c r="C42" s="10" t="s">
        <v>154</v>
      </c>
      <c r="D42" s="10" t="s">
        <v>155</v>
      </c>
      <c r="E42" s="10">
        <v>1021907</v>
      </c>
      <c r="F42" s="10" t="s">
        <v>156</v>
      </c>
      <c r="G42" s="10" t="s">
        <v>44</v>
      </c>
      <c r="H42" s="5" t="s">
        <v>119</v>
      </c>
      <c r="I42" s="5">
        <v>0</v>
      </c>
      <c r="J42" s="5">
        <v>0</v>
      </c>
      <c r="K42" s="5">
        <v>0</v>
      </c>
      <c r="L42" s="11">
        <v>1000000</v>
      </c>
      <c r="M42" s="2"/>
      <c r="N42" s="11">
        <v>971222.54</v>
      </c>
    </row>
    <row r="43" spans="1:14" ht="10.9" customHeight="1" x14ac:dyDescent="0.25">
      <c r="A43" s="10" t="s">
        <v>27</v>
      </c>
      <c r="B43" s="10" t="s">
        <v>28</v>
      </c>
      <c r="C43" s="10" t="s">
        <v>157</v>
      </c>
      <c r="D43" s="10" t="s">
        <v>158</v>
      </c>
      <c r="E43" s="10">
        <v>1021908</v>
      </c>
      <c r="F43" s="10" t="s">
        <v>159</v>
      </c>
      <c r="G43" s="10" t="s">
        <v>123</v>
      </c>
      <c r="H43" s="5" t="s">
        <v>119</v>
      </c>
      <c r="I43" s="5">
        <v>0</v>
      </c>
      <c r="J43" s="5">
        <v>0</v>
      </c>
      <c r="K43" s="5">
        <v>0</v>
      </c>
      <c r="L43" s="11">
        <v>4200000</v>
      </c>
      <c r="M43" s="2"/>
      <c r="N43" s="11">
        <v>447788.69</v>
      </c>
    </row>
    <row r="44" spans="1:14" ht="10.9" customHeight="1" x14ac:dyDescent="0.25">
      <c r="A44" s="10" t="s">
        <v>27</v>
      </c>
      <c r="B44" s="10" t="s">
        <v>28</v>
      </c>
      <c r="C44" s="10" t="s">
        <v>160</v>
      </c>
      <c r="D44" s="10" t="s">
        <v>161</v>
      </c>
      <c r="E44" s="10">
        <v>1021909</v>
      </c>
      <c r="F44" s="10" t="s">
        <v>162</v>
      </c>
      <c r="G44" s="10" t="s">
        <v>44</v>
      </c>
      <c r="H44" s="5" t="s">
        <v>119</v>
      </c>
      <c r="I44" s="5">
        <v>0</v>
      </c>
      <c r="J44" s="5">
        <v>0</v>
      </c>
      <c r="K44" s="5">
        <v>0</v>
      </c>
      <c r="L44" s="11">
        <v>518642</v>
      </c>
      <c r="M44" s="2"/>
      <c r="N44" s="11">
        <v>487216.72</v>
      </c>
    </row>
    <row r="45" spans="1:14" ht="10.9" customHeight="1" x14ac:dyDescent="0.25">
      <c r="A45" s="10" t="s">
        <v>27</v>
      </c>
      <c r="B45" s="10" t="s">
        <v>28</v>
      </c>
      <c r="C45" s="10" t="s">
        <v>163</v>
      </c>
      <c r="D45" s="10" t="s">
        <v>164</v>
      </c>
      <c r="E45" s="10">
        <v>1021910</v>
      </c>
      <c r="F45" s="10" t="s">
        <v>165</v>
      </c>
      <c r="G45" s="10" t="s">
        <v>44</v>
      </c>
      <c r="H45" s="5" t="s">
        <v>119</v>
      </c>
      <c r="I45" s="5">
        <v>0</v>
      </c>
      <c r="J45" s="5">
        <v>0</v>
      </c>
      <c r="K45" s="5">
        <v>0</v>
      </c>
      <c r="L45" s="11">
        <v>1160000</v>
      </c>
      <c r="M45" s="2"/>
      <c r="N45" s="11">
        <v>612046.71</v>
      </c>
    </row>
    <row r="46" spans="1:14" ht="14.45" customHeight="1" x14ac:dyDescent="0.25">
      <c r="A46" s="10" t="s">
        <v>27</v>
      </c>
      <c r="B46" s="10" t="s">
        <v>28</v>
      </c>
      <c r="C46" s="10" t="s">
        <v>166</v>
      </c>
      <c r="D46" s="10" t="s">
        <v>167</v>
      </c>
      <c r="E46" s="10">
        <v>1021911</v>
      </c>
      <c r="F46" s="10" t="s">
        <v>168</v>
      </c>
      <c r="G46" s="10" t="s">
        <v>44</v>
      </c>
      <c r="H46" s="5" t="s">
        <v>119</v>
      </c>
      <c r="I46" s="5">
        <v>0</v>
      </c>
      <c r="J46" s="5">
        <v>0</v>
      </c>
      <c r="K46" s="5">
        <v>0</v>
      </c>
      <c r="L46" s="11">
        <v>750000</v>
      </c>
      <c r="M46" s="2"/>
      <c r="N46" s="5">
        <v>0</v>
      </c>
    </row>
    <row r="47" spans="1:14" ht="10.9" customHeight="1" x14ac:dyDescent="0.25">
      <c r="A47" s="10" t="s">
        <v>27</v>
      </c>
      <c r="B47" s="10" t="s">
        <v>28</v>
      </c>
      <c r="C47" s="10" t="s">
        <v>169</v>
      </c>
      <c r="D47" s="10" t="s">
        <v>170</v>
      </c>
      <c r="E47" s="10">
        <v>1021914</v>
      </c>
      <c r="F47" s="10" t="s">
        <v>171</v>
      </c>
      <c r="G47" s="10" t="s">
        <v>44</v>
      </c>
      <c r="H47" s="5" t="s">
        <v>119</v>
      </c>
      <c r="I47" s="5">
        <v>0</v>
      </c>
      <c r="J47" s="5">
        <v>0</v>
      </c>
      <c r="K47" s="5">
        <v>0</v>
      </c>
      <c r="L47" s="11">
        <v>150000</v>
      </c>
      <c r="M47" s="2"/>
      <c r="N47" s="11">
        <v>145556.82</v>
      </c>
    </row>
    <row r="48" spans="1:14" ht="10.9" customHeight="1" x14ac:dyDescent="0.25">
      <c r="A48" s="10" t="s">
        <v>27</v>
      </c>
      <c r="B48" s="10" t="s">
        <v>28</v>
      </c>
      <c r="C48" s="10" t="s">
        <v>183</v>
      </c>
      <c r="D48" s="10" t="s">
        <v>184</v>
      </c>
      <c r="E48" s="10">
        <v>1021983</v>
      </c>
      <c r="F48" s="10" t="s">
        <v>185</v>
      </c>
      <c r="G48" s="10" t="s">
        <v>44</v>
      </c>
      <c r="H48" s="5" t="s">
        <v>119</v>
      </c>
      <c r="I48" s="5">
        <v>0</v>
      </c>
      <c r="J48" s="5">
        <v>0</v>
      </c>
      <c r="K48" s="5">
        <v>0</v>
      </c>
      <c r="L48" s="11">
        <v>4579859.4000000004</v>
      </c>
      <c r="M48" s="2"/>
      <c r="N48" s="11">
        <v>4072635.29</v>
      </c>
    </row>
    <row r="49" spans="1:14" ht="10.9" customHeight="1" x14ac:dyDescent="0.25">
      <c r="A49" s="10" t="s">
        <v>27</v>
      </c>
      <c r="B49" s="10" t="s">
        <v>28</v>
      </c>
      <c r="C49" s="10" t="s">
        <v>195</v>
      </c>
      <c r="D49" s="10" t="s">
        <v>195</v>
      </c>
      <c r="E49" s="10">
        <v>1022858</v>
      </c>
      <c r="F49" s="10" t="s">
        <v>196</v>
      </c>
      <c r="G49" s="10" t="s">
        <v>44</v>
      </c>
      <c r="H49" s="5" t="s">
        <v>119</v>
      </c>
      <c r="I49" s="5">
        <v>0</v>
      </c>
      <c r="J49" s="5">
        <v>0</v>
      </c>
      <c r="K49" s="5">
        <v>0</v>
      </c>
      <c r="L49" s="11">
        <v>28454000</v>
      </c>
      <c r="M49" s="2"/>
      <c r="N49" s="11">
        <v>13884429.02</v>
      </c>
    </row>
    <row r="50" spans="1:14" ht="10.9" customHeight="1" x14ac:dyDescent="0.25">
      <c r="A50" s="10" t="s">
        <v>27</v>
      </c>
      <c r="B50" s="10" t="s">
        <v>83</v>
      </c>
      <c r="C50" s="10" t="s">
        <v>197</v>
      </c>
      <c r="D50" s="10" t="s">
        <v>198</v>
      </c>
      <c r="E50" s="10">
        <v>1022910</v>
      </c>
      <c r="F50" s="10" t="s">
        <v>199</v>
      </c>
      <c r="G50" s="10" t="s">
        <v>123</v>
      </c>
      <c r="H50" s="5" t="s">
        <v>200</v>
      </c>
      <c r="I50" s="5">
        <v>0</v>
      </c>
      <c r="J50" s="5">
        <v>0</v>
      </c>
      <c r="K50" s="5">
        <v>0</v>
      </c>
      <c r="L50" s="11">
        <v>18100000</v>
      </c>
      <c r="M50" s="2"/>
      <c r="N50" s="11">
        <v>2311408.6800000002</v>
      </c>
    </row>
    <row r="51" spans="1:14" ht="10.9" customHeight="1" x14ac:dyDescent="0.25">
      <c r="A51" s="10" t="s">
        <v>27</v>
      </c>
      <c r="B51" s="10" t="s">
        <v>28</v>
      </c>
      <c r="C51" s="10" t="s">
        <v>201</v>
      </c>
      <c r="D51" s="10" t="s">
        <v>202</v>
      </c>
      <c r="E51" s="10">
        <v>1022912</v>
      </c>
      <c r="F51" s="10" t="s">
        <v>203</v>
      </c>
      <c r="G51" s="10" t="s">
        <v>44</v>
      </c>
      <c r="H51" s="5" t="s">
        <v>200</v>
      </c>
      <c r="I51" s="5">
        <v>0</v>
      </c>
      <c r="J51" s="5">
        <v>0</v>
      </c>
      <c r="K51" s="5">
        <v>0</v>
      </c>
      <c r="L51" s="11">
        <v>5043229.67</v>
      </c>
      <c r="M51" s="2"/>
      <c r="N51" s="11">
        <v>1662066.56</v>
      </c>
    </row>
    <row r="52" spans="1:14" ht="10.9" customHeight="1" x14ac:dyDescent="0.25">
      <c r="A52" s="10" t="s">
        <v>27</v>
      </c>
      <c r="B52" s="10" t="s">
        <v>28</v>
      </c>
      <c r="C52" s="10" t="s">
        <v>204</v>
      </c>
      <c r="D52" s="10" t="s">
        <v>204</v>
      </c>
      <c r="E52" s="10">
        <v>1022913</v>
      </c>
      <c r="F52" s="10" t="s">
        <v>205</v>
      </c>
      <c r="G52" s="10" t="s">
        <v>44</v>
      </c>
      <c r="H52" s="5" t="s">
        <v>200</v>
      </c>
      <c r="I52" s="5">
        <v>0</v>
      </c>
      <c r="J52" s="5">
        <v>0</v>
      </c>
      <c r="K52" s="5">
        <v>0</v>
      </c>
      <c r="L52" s="11">
        <v>1000000</v>
      </c>
      <c r="M52" s="2"/>
      <c r="N52" s="11">
        <v>178490.77</v>
      </c>
    </row>
    <row r="53" spans="1:14" ht="10.9" customHeight="1" x14ac:dyDescent="0.25">
      <c r="A53" s="10" t="s">
        <v>27</v>
      </c>
      <c r="B53" s="10" t="s">
        <v>28</v>
      </c>
      <c r="C53" s="10" t="s">
        <v>206</v>
      </c>
      <c r="D53" s="10" t="s">
        <v>207</v>
      </c>
      <c r="E53" s="10">
        <v>1022914</v>
      </c>
      <c r="F53" s="10" t="s">
        <v>208</v>
      </c>
      <c r="G53" s="10" t="s">
        <v>44</v>
      </c>
      <c r="H53" s="5" t="s">
        <v>200</v>
      </c>
      <c r="I53" s="5">
        <v>0</v>
      </c>
      <c r="J53" s="5">
        <v>0</v>
      </c>
      <c r="K53" s="5">
        <v>0</v>
      </c>
      <c r="L53" s="11">
        <v>4500000</v>
      </c>
      <c r="M53" s="2"/>
      <c r="N53" s="11">
        <v>4498963.3600000003</v>
      </c>
    </row>
    <row r="54" spans="1:14" ht="10.9" customHeight="1" x14ac:dyDescent="0.25">
      <c r="A54" s="10" t="s">
        <v>27</v>
      </c>
      <c r="B54" s="10" t="s">
        <v>28</v>
      </c>
      <c r="C54" s="10" t="s">
        <v>209</v>
      </c>
      <c r="D54" s="10" t="s">
        <v>209</v>
      </c>
      <c r="E54" s="10">
        <v>1022915</v>
      </c>
      <c r="F54" s="10" t="s">
        <v>210</v>
      </c>
      <c r="G54" s="10" t="s">
        <v>44</v>
      </c>
      <c r="H54" s="5" t="s">
        <v>200</v>
      </c>
      <c r="I54" s="5">
        <v>0</v>
      </c>
      <c r="J54" s="5">
        <v>0</v>
      </c>
      <c r="K54" s="5">
        <v>0</v>
      </c>
      <c r="L54" s="11">
        <v>800000</v>
      </c>
      <c r="M54" s="2"/>
      <c r="N54" s="11">
        <v>387594.5</v>
      </c>
    </row>
    <row r="55" spans="1:14" ht="10.9" customHeight="1" x14ac:dyDescent="0.25">
      <c r="A55" s="10" t="s">
        <v>27</v>
      </c>
      <c r="B55" s="10" t="s">
        <v>28</v>
      </c>
      <c r="C55" s="10" t="s">
        <v>211</v>
      </c>
      <c r="D55" s="10" t="s">
        <v>212</v>
      </c>
      <c r="E55" s="10">
        <v>1022916</v>
      </c>
      <c r="F55" s="10" t="s">
        <v>213</v>
      </c>
      <c r="G55" s="10" t="s">
        <v>44</v>
      </c>
      <c r="H55" s="5" t="s">
        <v>200</v>
      </c>
      <c r="I55" s="5">
        <v>0</v>
      </c>
      <c r="J55" s="5">
        <v>0</v>
      </c>
      <c r="K55" s="5">
        <v>0</v>
      </c>
      <c r="L55" s="11">
        <v>810000</v>
      </c>
      <c r="M55" s="2"/>
      <c r="N55" s="11">
        <v>736934.91</v>
      </c>
    </row>
    <row r="56" spans="1:14" ht="10.9" customHeight="1" x14ac:dyDescent="0.25">
      <c r="A56" s="10" t="s">
        <v>27</v>
      </c>
      <c r="B56" s="10" t="s">
        <v>28</v>
      </c>
      <c r="C56" s="10" t="s">
        <v>214</v>
      </c>
      <c r="D56" s="10" t="s">
        <v>215</v>
      </c>
      <c r="E56" s="10">
        <v>1022917</v>
      </c>
      <c r="F56" s="10" t="s">
        <v>216</v>
      </c>
      <c r="G56" s="10" t="s">
        <v>44</v>
      </c>
      <c r="H56" s="5" t="s">
        <v>200</v>
      </c>
      <c r="I56" s="5">
        <v>0</v>
      </c>
      <c r="J56" s="5">
        <v>0</v>
      </c>
      <c r="K56" s="5">
        <v>0</v>
      </c>
      <c r="L56" s="11">
        <v>1000000</v>
      </c>
      <c r="M56" s="2"/>
      <c r="N56" s="5">
        <v>0</v>
      </c>
    </row>
    <row r="57" spans="1:14" ht="10.9" customHeight="1" x14ac:dyDescent="0.25">
      <c r="A57" s="10" t="s">
        <v>27</v>
      </c>
      <c r="B57" s="10" t="s">
        <v>28</v>
      </c>
      <c r="C57" s="10" t="s">
        <v>217</v>
      </c>
      <c r="D57" s="10" t="s">
        <v>218</v>
      </c>
      <c r="E57" s="10">
        <v>1022918</v>
      </c>
      <c r="F57" s="10" t="s">
        <v>219</v>
      </c>
      <c r="G57" s="10" t="s">
        <v>44</v>
      </c>
      <c r="H57" s="5" t="s">
        <v>200</v>
      </c>
      <c r="I57" s="5">
        <v>0</v>
      </c>
      <c r="J57" s="5">
        <v>0</v>
      </c>
      <c r="K57" s="5">
        <v>0</v>
      </c>
      <c r="L57" s="11">
        <v>1300000</v>
      </c>
      <c r="M57" s="2"/>
      <c r="N57" s="11">
        <v>378961.29</v>
      </c>
    </row>
    <row r="58" spans="1:14" ht="10.9" customHeight="1" x14ac:dyDescent="0.25">
      <c r="A58" s="10" t="s">
        <v>27</v>
      </c>
      <c r="B58" s="10" t="s">
        <v>28</v>
      </c>
      <c r="C58" s="10" t="s">
        <v>220</v>
      </c>
      <c r="D58" s="10" t="s">
        <v>221</v>
      </c>
      <c r="E58" s="10">
        <v>1022919</v>
      </c>
      <c r="F58" s="10" t="s">
        <v>222</v>
      </c>
      <c r="G58" s="10" t="s">
        <v>44</v>
      </c>
      <c r="H58" s="5" t="s">
        <v>200</v>
      </c>
      <c r="I58" s="5">
        <v>0</v>
      </c>
      <c r="J58" s="5">
        <v>0</v>
      </c>
      <c r="K58" s="5">
        <v>0</v>
      </c>
      <c r="L58" s="11">
        <v>5575000</v>
      </c>
      <c r="M58" s="2"/>
      <c r="N58" s="11">
        <v>1682867.94</v>
      </c>
    </row>
    <row r="59" spans="1:14" ht="10.9" customHeight="1" x14ac:dyDescent="0.25">
      <c r="A59" s="10" t="s">
        <v>27</v>
      </c>
      <c r="B59" s="10" t="s">
        <v>28</v>
      </c>
      <c r="C59" s="10" t="s">
        <v>223</v>
      </c>
      <c r="D59" s="10" t="s">
        <v>224</v>
      </c>
      <c r="E59" s="10">
        <v>1022921</v>
      </c>
      <c r="F59" s="10" t="s">
        <v>225</v>
      </c>
      <c r="G59" s="10" t="s">
        <v>44</v>
      </c>
      <c r="H59" s="5" t="s">
        <v>200</v>
      </c>
      <c r="I59" s="5">
        <v>0</v>
      </c>
      <c r="J59" s="5">
        <v>0</v>
      </c>
      <c r="K59" s="5">
        <v>0</v>
      </c>
      <c r="L59" s="11">
        <v>14003835.82</v>
      </c>
      <c r="M59" s="2"/>
      <c r="N59" s="11">
        <v>13387343.279999999</v>
      </c>
    </row>
    <row r="60" spans="1:14" ht="10.9" customHeight="1" x14ac:dyDescent="0.25">
      <c r="A60" s="10" t="s">
        <v>27</v>
      </c>
      <c r="B60" s="10" t="s">
        <v>28</v>
      </c>
      <c r="C60" s="10" t="s">
        <v>226</v>
      </c>
      <c r="D60" s="10" t="s">
        <v>226</v>
      </c>
      <c r="E60" s="10">
        <v>1022922</v>
      </c>
      <c r="F60" s="10" t="s">
        <v>227</v>
      </c>
      <c r="G60" s="10" t="s">
        <v>44</v>
      </c>
      <c r="H60" s="5" t="s">
        <v>200</v>
      </c>
      <c r="I60" s="5">
        <v>0</v>
      </c>
      <c r="J60" s="5">
        <v>0</v>
      </c>
      <c r="K60" s="5">
        <v>0</v>
      </c>
      <c r="L60" s="11">
        <v>4520000</v>
      </c>
      <c r="M60" s="2"/>
      <c r="N60" s="11">
        <v>14378</v>
      </c>
    </row>
    <row r="61" spans="1:14" ht="10.9" customHeight="1" x14ac:dyDescent="0.25">
      <c r="A61" s="10" t="s">
        <v>27</v>
      </c>
      <c r="B61" s="10" t="s">
        <v>28</v>
      </c>
      <c r="C61" s="10" t="s">
        <v>228</v>
      </c>
      <c r="D61" s="10" t="s">
        <v>228</v>
      </c>
      <c r="E61" s="10">
        <v>1022923</v>
      </c>
      <c r="F61" s="10" t="s">
        <v>229</v>
      </c>
      <c r="G61" s="10" t="s">
        <v>44</v>
      </c>
      <c r="H61" s="5" t="s">
        <v>200</v>
      </c>
      <c r="I61" s="5">
        <v>0</v>
      </c>
      <c r="J61" s="5">
        <v>0</v>
      </c>
      <c r="K61" s="5">
        <v>0</v>
      </c>
      <c r="L61" s="11">
        <v>715000</v>
      </c>
      <c r="M61" s="2"/>
      <c r="N61" s="11">
        <v>23209.81</v>
      </c>
    </row>
    <row r="62" spans="1:14" ht="10.9" customHeight="1" x14ac:dyDescent="0.25">
      <c r="A62" s="10" t="s">
        <v>27</v>
      </c>
      <c r="B62" s="10" t="s">
        <v>28</v>
      </c>
      <c r="C62" s="10" t="s">
        <v>230</v>
      </c>
      <c r="D62" s="10" t="s">
        <v>231</v>
      </c>
      <c r="E62" s="10">
        <v>1022924</v>
      </c>
      <c r="F62" s="10" t="s">
        <v>232</v>
      </c>
      <c r="G62" s="10" t="s">
        <v>44</v>
      </c>
      <c r="H62" s="5" t="s">
        <v>200</v>
      </c>
      <c r="I62" s="5">
        <v>0</v>
      </c>
      <c r="J62" s="5">
        <v>0</v>
      </c>
      <c r="K62" s="5">
        <v>0</v>
      </c>
      <c r="L62" s="11">
        <v>155000</v>
      </c>
      <c r="M62" s="2"/>
      <c r="N62" s="11">
        <v>35896.620000000003</v>
      </c>
    </row>
    <row r="63" spans="1:14" ht="10.9" customHeight="1" x14ac:dyDescent="0.25">
      <c r="A63" s="10" t="s">
        <v>27</v>
      </c>
      <c r="B63" s="10" t="s">
        <v>28</v>
      </c>
      <c r="C63" s="10" t="s">
        <v>233</v>
      </c>
      <c r="D63" s="10" t="s">
        <v>234</v>
      </c>
      <c r="E63" s="10">
        <v>1022925</v>
      </c>
      <c r="F63" s="10" t="s">
        <v>235</v>
      </c>
      <c r="G63" s="10" t="s">
        <v>44</v>
      </c>
      <c r="H63" s="5" t="s">
        <v>200</v>
      </c>
      <c r="I63" s="5">
        <v>0</v>
      </c>
      <c r="J63" s="5">
        <v>0</v>
      </c>
      <c r="K63" s="5">
        <v>0</v>
      </c>
      <c r="L63" s="11">
        <v>100000</v>
      </c>
      <c r="M63" s="2"/>
      <c r="N63" s="11">
        <v>11162.88</v>
      </c>
    </row>
    <row r="64" spans="1:14" ht="10.9" customHeight="1" x14ac:dyDescent="0.25">
      <c r="A64" s="10" t="s">
        <v>27</v>
      </c>
      <c r="B64" s="10" t="s">
        <v>28</v>
      </c>
      <c r="C64" s="10" t="s">
        <v>236</v>
      </c>
      <c r="D64" s="10" t="s">
        <v>237</v>
      </c>
      <c r="E64" s="10">
        <v>1022926</v>
      </c>
      <c r="F64" s="10" t="s">
        <v>238</v>
      </c>
      <c r="G64" s="10" t="s">
        <v>44</v>
      </c>
      <c r="H64" s="5" t="s">
        <v>200</v>
      </c>
      <c r="I64" s="5">
        <v>0</v>
      </c>
      <c r="J64" s="5">
        <v>0</v>
      </c>
      <c r="K64" s="5">
        <v>0</v>
      </c>
      <c r="L64" s="11">
        <v>165000</v>
      </c>
      <c r="M64" s="2"/>
      <c r="N64" s="11">
        <v>17283.330000000002</v>
      </c>
    </row>
    <row r="65" spans="1:14" ht="10.9" customHeight="1" x14ac:dyDescent="0.25">
      <c r="A65" s="10" t="s">
        <v>27</v>
      </c>
      <c r="B65" s="10" t="s">
        <v>28</v>
      </c>
      <c r="C65" s="10" t="s">
        <v>239</v>
      </c>
      <c r="D65" s="10" t="s">
        <v>240</v>
      </c>
      <c r="E65" s="10">
        <v>1022927</v>
      </c>
      <c r="F65" s="10" t="s">
        <v>241</v>
      </c>
      <c r="G65" s="10" t="s">
        <v>44</v>
      </c>
      <c r="H65" s="5" t="s">
        <v>200</v>
      </c>
      <c r="I65" s="5">
        <v>0</v>
      </c>
      <c r="J65" s="5">
        <v>0</v>
      </c>
      <c r="K65" s="5">
        <v>0</v>
      </c>
      <c r="L65" s="11">
        <v>165000</v>
      </c>
      <c r="M65" s="2"/>
      <c r="N65" s="5">
        <v>450.47</v>
      </c>
    </row>
    <row r="66" spans="1:14" ht="10.9" customHeight="1" x14ac:dyDescent="0.25">
      <c r="A66" s="10" t="s">
        <v>27</v>
      </c>
      <c r="B66" s="10" t="s">
        <v>28</v>
      </c>
      <c r="C66" s="10" t="s">
        <v>242</v>
      </c>
      <c r="D66" s="10" t="s">
        <v>243</v>
      </c>
      <c r="E66" s="10">
        <v>1022931</v>
      </c>
      <c r="F66" s="10" t="s">
        <v>244</v>
      </c>
      <c r="G66" s="10" t="s">
        <v>44</v>
      </c>
      <c r="H66" s="5" t="s">
        <v>200</v>
      </c>
      <c r="I66" s="5">
        <v>0</v>
      </c>
      <c r="J66" s="5">
        <v>0</v>
      </c>
      <c r="K66" s="5">
        <v>0</v>
      </c>
      <c r="L66" s="11">
        <v>489000</v>
      </c>
      <c r="M66" s="2"/>
      <c r="N66" s="11">
        <v>33766.910000000003</v>
      </c>
    </row>
    <row r="67" spans="1:14" ht="10.9" customHeight="1" x14ac:dyDescent="0.25">
      <c r="A67" s="10" t="s">
        <v>27</v>
      </c>
      <c r="B67" s="10" t="s">
        <v>28</v>
      </c>
      <c r="C67" s="10" t="s">
        <v>245</v>
      </c>
      <c r="D67" s="10" t="s">
        <v>246</v>
      </c>
      <c r="E67" s="10">
        <v>1022932</v>
      </c>
      <c r="F67" s="10" t="s">
        <v>247</v>
      </c>
      <c r="G67" s="10" t="s">
        <v>44</v>
      </c>
      <c r="H67" s="5" t="s">
        <v>200</v>
      </c>
      <c r="I67" s="5">
        <v>0</v>
      </c>
      <c r="J67" s="5">
        <v>0</v>
      </c>
      <c r="K67" s="5">
        <v>0</v>
      </c>
      <c r="L67" s="11">
        <v>243500</v>
      </c>
      <c r="M67" s="2"/>
      <c r="N67" s="11">
        <v>15003.12</v>
      </c>
    </row>
    <row r="68" spans="1:14" ht="10.9" customHeight="1" x14ac:dyDescent="0.25">
      <c r="A68" s="10" t="s">
        <v>27</v>
      </c>
      <c r="B68" s="10" t="s">
        <v>28</v>
      </c>
      <c r="C68" s="10" t="s">
        <v>248</v>
      </c>
      <c r="D68" s="10" t="s">
        <v>249</v>
      </c>
      <c r="E68" s="10">
        <v>1022933</v>
      </c>
      <c r="F68" s="10" t="s">
        <v>250</v>
      </c>
      <c r="G68" s="10" t="s">
        <v>44</v>
      </c>
      <c r="H68" s="5" t="s">
        <v>200</v>
      </c>
      <c r="I68" s="5">
        <v>0</v>
      </c>
      <c r="J68" s="5">
        <v>0</v>
      </c>
      <c r="K68" s="5">
        <v>0</v>
      </c>
      <c r="L68" s="11">
        <v>272500</v>
      </c>
      <c r="M68" s="2"/>
      <c r="N68" s="11">
        <v>14999.86</v>
      </c>
    </row>
    <row r="69" spans="1:14" ht="10.9" customHeight="1" x14ac:dyDescent="0.25">
      <c r="A69" s="10" t="s">
        <v>27</v>
      </c>
      <c r="B69" s="10" t="s">
        <v>28</v>
      </c>
      <c r="C69" s="10" t="s">
        <v>251</v>
      </c>
      <c r="D69" s="10" t="s">
        <v>251</v>
      </c>
      <c r="E69" s="10">
        <v>1022934</v>
      </c>
      <c r="F69" s="10" t="s">
        <v>252</v>
      </c>
      <c r="G69" s="10" t="s">
        <v>44</v>
      </c>
      <c r="H69" s="5" t="s">
        <v>200</v>
      </c>
      <c r="I69" s="5">
        <v>0</v>
      </c>
      <c r="J69" s="5">
        <v>0</v>
      </c>
      <c r="K69" s="5">
        <v>0</v>
      </c>
      <c r="L69" s="11">
        <v>1820140.6</v>
      </c>
      <c r="M69" s="2"/>
      <c r="N69" s="11">
        <v>1820140.6</v>
      </c>
    </row>
    <row r="70" spans="1:14" ht="10.9" customHeight="1" x14ac:dyDescent="0.25">
      <c r="A70" s="10" t="s">
        <v>27</v>
      </c>
      <c r="B70" s="10" t="s">
        <v>109</v>
      </c>
      <c r="C70" s="10" t="s">
        <v>253</v>
      </c>
      <c r="D70" s="10" t="s">
        <v>254</v>
      </c>
      <c r="E70" s="10">
        <v>1022935</v>
      </c>
      <c r="F70" s="10" t="s">
        <v>255</v>
      </c>
      <c r="G70" s="10" t="s">
        <v>44</v>
      </c>
      <c r="H70" s="5" t="s">
        <v>200</v>
      </c>
      <c r="I70" s="5">
        <v>0</v>
      </c>
      <c r="J70" s="5">
        <v>0</v>
      </c>
      <c r="K70" s="5">
        <v>0</v>
      </c>
      <c r="L70" s="11">
        <v>15000000</v>
      </c>
      <c r="M70" s="2"/>
      <c r="N70" s="11">
        <v>13771780.550000001</v>
      </c>
    </row>
    <row r="71" spans="1:14" ht="10.9" customHeight="1" x14ac:dyDescent="0.25">
      <c r="A71" s="10" t="s">
        <v>27</v>
      </c>
      <c r="B71" s="10" t="s">
        <v>28</v>
      </c>
      <c r="C71" s="10" t="s">
        <v>259</v>
      </c>
      <c r="D71" s="10" t="s">
        <v>260</v>
      </c>
      <c r="E71" s="10">
        <v>1023065</v>
      </c>
      <c r="F71" s="10" t="s">
        <v>261</v>
      </c>
      <c r="G71" s="10" t="s">
        <v>44</v>
      </c>
      <c r="H71" s="5" t="s">
        <v>200</v>
      </c>
      <c r="I71" s="5">
        <v>0</v>
      </c>
      <c r="J71" s="5">
        <v>0</v>
      </c>
      <c r="K71" s="5">
        <v>0</v>
      </c>
      <c r="L71" s="11">
        <v>6227216.4299999997</v>
      </c>
      <c r="M71" s="2"/>
      <c r="N71" s="11">
        <v>5909594.8700000001</v>
      </c>
    </row>
    <row r="72" spans="1:14" ht="10.9" customHeight="1" x14ac:dyDescent="0.25">
      <c r="A72" s="10" t="s">
        <v>27</v>
      </c>
      <c r="B72" s="10" t="s">
        <v>28</v>
      </c>
      <c r="C72" s="10" t="s">
        <v>283</v>
      </c>
      <c r="D72" s="10" t="s">
        <v>284</v>
      </c>
      <c r="E72" s="10">
        <v>1023725</v>
      </c>
      <c r="F72" s="10" t="s">
        <v>285</v>
      </c>
      <c r="G72" s="10" t="s">
        <v>44</v>
      </c>
      <c r="H72" s="5" t="s">
        <v>286</v>
      </c>
      <c r="I72" s="5">
        <v>0</v>
      </c>
      <c r="J72" s="5">
        <v>0</v>
      </c>
      <c r="K72" s="5">
        <v>0</v>
      </c>
      <c r="L72" s="11">
        <v>13676865</v>
      </c>
      <c r="M72" s="2"/>
      <c r="N72" s="11">
        <v>4726614.03</v>
      </c>
    </row>
    <row r="73" spans="1:14" ht="10.9" customHeight="1" x14ac:dyDescent="0.25">
      <c r="A73" s="10" t="s">
        <v>27</v>
      </c>
      <c r="B73" s="10" t="s">
        <v>28</v>
      </c>
      <c r="C73" s="10" t="s">
        <v>287</v>
      </c>
      <c r="D73" s="10" t="s">
        <v>288</v>
      </c>
      <c r="E73" s="10">
        <v>1023726</v>
      </c>
      <c r="F73" s="10" t="s">
        <v>289</v>
      </c>
      <c r="G73" s="10" t="s">
        <v>44</v>
      </c>
      <c r="H73" s="5" t="s">
        <v>175</v>
      </c>
      <c r="I73" s="5">
        <v>0</v>
      </c>
      <c r="J73" s="5">
        <v>0</v>
      </c>
      <c r="K73" s="5">
        <v>0</v>
      </c>
      <c r="L73" s="11">
        <v>4493773.22</v>
      </c>
      <c r="M73" s="2"/>
      <c r="N73" s="11">
        <v>4493336.0999999996</v>
      </c>
    </row>
    <row r="74" spans="1:14" ht="10.9" customHeight="1" x14ac:dyDescent="0.25">
      <c r="A74" s="10" t="s">
        <v>27</v>
      </c>
      <c r="B74" s="10" t="s">
        <v>28</v>
      </c>
      <c r="C74" s="10" t="s">
        <v>290</v>
      </c>
      <c r="D74" s="10" t="s">
        <v>291</v>
      </c>
      <c r="E74" s="10">
        <v>1023727</v>
      </c>
      <c r="F74" s="10" t="s">
        <v>292</v>
      </c>
      <c r="G74" s="10" t="s">
        <v>44</v>
      </c>
      <c r="H74" s="5" t="s">
        <v>286</v>
      </c>
      <c r="I74" s="5">
        <v>0</v>
      </c>
      <c r="J74" s="5">
        <v>0</v>
      </c>
      <c r="K74" s="5">
        <v>0</v>
      </c>
      <c r="L74" s="11">
        <v>2150000</v>
      </c>
      <c r="M74" s="2"/>
      <c r="N74" s="11">
        <v>80438.789999999994</v>
      </c>
    </row>
    <row r="75" spans="1:14" ht="10.9" customHeight="1" x14ac:dyDescent="0.25">
      <c r="A75" s="10" t="s">
        <v>27</v>
      </c>
      <c r="B75" s="10" t="s">
        <v>28</v>
      </c>
      <c r="C75" s="10" t="s">
        <v>293</v>
      </c>
      <c r="D75" s="10" t="s">
        <v>294</v>
      </c>
      <c r="E75" s="10">
        <v>1023728</v>
      </c>
      <c r="F75" s="10" t="s">
        <v>295</v>
      </c>
      <c r="G75" s="10" t="s">
        <v>44</v>
      </c>
      <c r="H75" s="5" t="s">
        <v>175</v>
      </c>
      <c r="I75" s="5">
        <v>0</v>
      </c>
      <c r="J75" s="5">
        <v>0</v>
      </c>
      <c r="K75" s="5">
        <v>0</v>
      </c>
      <c r="L75" s="11">
        <v>2500000</v>
      </c>
      <c r="M75" s="2"/>
      <c r="N75" s="11">
        <v>1273128.72</v>
      </c>
    </row>
    <row r="76" spans="1:14" ht="10.9" customHeight="1" x14ac:dyDescent="0.25">
      <c r="A76" s="10" t="s">
        <v>27</v>
      </c>
      <c r="B76" s="10" t="s">
        <v>28</v>
      </c>
      <c r="C76" s="10" t="s">
        <v>296</v>
      </c>
      <c r="D76" s="10" t="s">
        <v>296</v>
      </c>
      <c r="E76" s="10">
        <v>1023729</v>
      </c>
      <c r="F76" s="10" t="s">
        <v>297</v>
      </c>
      <c r="G76" s="10" t="s">
        <v>44</v>
      </c>
      <c r="H76" s="5" t="s">
        <v>175</v>
      </c>
      <c r="I76" s="5">
        <v>0</v>
      </c>
      <c r="J76" s="5">
        <v>0</v>
      </c>
      <c r="K76" s="5">
        <v>0</v>
      </c>
      <c r="L76" s="11">
        <v>650000</v>
      </c>
      <c r="M76" s="2"/>
      <c r="N76" s="11">
        <v>339769.42</v>
      </c>
    </row>
    <row r="77" spans="1:14" ht="10.9" customHeight="1" x14ac:dyDescent="0.25">
      <c r="A77" s="10" t="s">
        <v>27</v>
      </c>
      <c r="B77" s="10" t="s">
        <v>68</v>
      </c>
      <c r="C77" s="10" t="s">
        <v>298</v>
      </c>
      <c r="D77" s="10" t="s">
        <v>298</v>
      </c>
      <c r="E77" s="10">
        <v>1023733</v>
      </c>
      <c r="F77" s="10" t="s">
        <v>299</v>
      </c>
      <c r="G77" s="10" t="s">
        <v>44</v>
      </c>
      <c r="H77" s="5" t="s">
        <v>286</v>
      </c>
      <c r="I77" s="5">
        <v>0</v>
      </c>
      <c r="J77" s="5">
        <v>0</v>
      </c>
      <c r="K77" s="5">
        <v>0</v>
      </c>
      <c r="L77" s="11">
        <v>86120000</v>
      </c>
      <c r="M77" s="2"/>
      <c r="N77" s="11">
        <v>76741622.849999994</v>
      </c>
    </row>
    <row r="78" spans="1:14" ht="10.9" customHeight="1" x14ac:dyDescent="0.25">
      <c r="A78" s="10" t="s">
        <v>27</v>
      </c>
      <c r="B78" s="10" t="s">
        <v>28</v>
      </c>
      <c r="C78" s="10" t="s">
        <v>306</v>
      </c>
      <c r="D78" s="10" t="s">
        <v>307</v>
      </c>
      <c r="E78" s="10">
        <v>1024372</v>
      </c>
      <c r="F78" s="10" t="s">
        <v>308</v>
      </c>
      <c r="G78" s="10" t="s">
        <v>44</v>
      </c>
      <c r="H78" s="5" t="s">
        <v>175</v>
      </c>
      <c r="I78" s="5">
        <v>0</v>
      </c>
      <c r="J78" s="5">
        <v>0</v>
      </c>
      <c r="K78" s="5">
        <v>0</v>
      </c>
      <c r="L78" s="11">
        <v>9560400</v>
      </c>
      <c r="M78" s="2"/>
      <c r="N78" s="11">
        <v>3390840.26</v>
      </c>
    </row>
    <row r="79" spans="1:14" ht="10.9" customHeight="1" x14ac:dyDescent="0.25">
      <c r="A79" s="10" t="s">
        <v>27</v>
      </c>
      <c r="B79" s="10" t="s">
        <v>28</v>
      </c>
      <c r="C79" s="10" t="s">
        <v>312</v>
      </c>
      <c r="D79" s="10" t="s">
        <v>313</v>
      </c>
      <c r="E79" s="10">
        <v>1024596</v>
      </c>
      <c r="F79" s="10" t="s">
        <v>314</v>
      </c>
      <c r="G79" s="10" t="s">
        <v>44</v>
      </c>
      <c r="H79" s="5" t="s">
        <v>286</v>
      </c>
      <c r="I79" s="5">
        <v>0</v>
      </c>
      <c r="J79" s="5">
        <v>0</v>
      </c>
      <c r="K79" s="5">
        <v>0</v>
      </c>
      <c r="L79" s="11">
        <v>3670000</v>
      </c>
      <c r="M79" s="2"/>
      <c r="N79" s="11">
        <v>3517647.54</v>
      </c>
    </row>
    <row r="80" spans="1:14" ht="10.9" customHeight="1" x14ac:dyDescent="0.25">
      <c r="A80" s="10" t="s">
        <v>27</v>
      </c>
      <c r="B80" s="10" t="s">
        <v>28</v>
      </c>
      <c r="C80" s="10" t="s">
        <v>315</v>
      </c>
      <c r="D80" s="10" t="s">
        <v>316</v>
      </c>
      <c r="E80" s="10">
        <v>1024597</v>
      </c>
      <c r="F80" s="10" t="s">
        <v>317</v>
      </c>
      <c r="G80" s="10" t="s">
        <v>44</v>
      </c>
      <c r="H80" s="5" t="s">
        <v>286</v>
      </c>
      <c r="I80" s="5">
        <v>0</v>
      </c>
      <c r="J80" s="5">
        <v>0</v>
      </c>
      <c r="K80" s="5">
        <v>0</v>
      </c>
      <c r="L80" s="11">
        <v>2509199.9900000002</v>
      </c>
      <c r="M80" s="2"/>
      <c r="N80" s="11">
        <v>738830.31</v>
      </c>
    </row>
    <row r="81" spans="1:14" ht="10.9" customHeight="1" x14ac:dyDescent="0.25">
      <c r="A81" s="10" t="s">
        <v>27</v>
      </c>
      <c r="B81" s="10" t="s">
        <v>28</v>
      </c>
      <c r="C81" s="10" t="s">
        <v>318</v>
      </c>
      <c r="D81" s="10" t="s">
        <v>318</v>
      </c>
      <c r="E81" s="10">
        <v>1024600</v>
      </c>
      <c r="F81" s="10" t="s">
        <v>319</v>
      </c>
      <c r="G81" s="10" t="s">
        <v>44</v>
      </c>
      <c r="H81" s="5" t="s">
        <v>286</v>
      </c>
      <c r="I81" s="5">
        <v>0</v>
      </c>
      <c r="J81" s="5">
        <v>0</v>
      </c>
      <c r="K81" s="5">
        <v>0</v>
      </c>
      <c r="L81" s="11">
        <v>950000</v>
      </c>
      <c r="M81" s="2"/>
      <c r="N81" s="5">
        <v>0</v>
      </c>
    </row>
    <row r="82" spans="1:14" ht="10.9" customHeight="1" x14ac:dyDescent="0.25">
      <c r="A82" s="10" t="s">
        <v>27</v>
      </c>
      <c r="B82" s="10" t="s">
        <v>83</v>
      </c>
      <c r="C82" s="10" t="s">
        <v>320</v>
      </c>
      <c r="D82" s="10" t="s">
        <v>321</v>
      </c>
      <c r="E82" s="10">
        <v>1024601</v>
      </c>
      <c r="F82" s="10" t="s">
        <v>322</v>
      </c>
      <c r="G82" s="10" t="s">
        <v>44</v>
      </c>
      <c r="H82" s="5" t="s">
        <v>286</v>
      </c>
      <c r="I82" s="5">
        <v>0</v>
      </c>
      <c r="J82" s="5">
        <v>0</v>
      </c>
      <c r="K82" s="5">
        <v>0</v>
      </c>
      <c r="L82" s="11">
        <v>200000</v>
      </c>
      <c r="M82" s="2"/>
      <c r="N82" s="11">
        <v>65243.19</v>
      </c>
    </row>
    <row r="83" spans="1:14" ht="10.9" customHeight="1" x14ac:dyDescent="0.25">
      <c r="A83" s="10" t="s">
        <v>27</v>
      </c>
      <c r="B83" s="10" t="s">
        <v>28</v>
      </c>
      <c r="C83" s="10" t="s">
        <v>323</v>
      </c>
      <c r="D83" s="10" t="s">
        <v>324</v>
      </c>
      <c r="E83" s="10">
        <v>1024602</v>
      </c>
      <c r="F83" s="10" t="s">
        <v>325</v>
      </c>
      <c r="G83" s="10" t="s">
        <v>44</v>
      </c>
      <c r="H83" s="5" t="s">
        <v>286</v>
      </c>
      <c r="I83" s="5">
        <v>0</v>
      </c>
      <c r="J83" s="5">
        <v>0</v>
      </c>
      <c r="K83" s="5">
        <v>0</v>
      </c>
      <c r="L83" s="11">
        <v>10000000</v>
      </c>
      <c r="M83" s="2"/>
      <c r="N83" s="11">
        <v>1528147.2</v>
      </c>
    </row>
    <row r="84" spans="1:14" ht="10.9" customHeight="1" x14ac:dyDescent="0.25">
      <c r="A84" s="10" t="s">
        <v>27</v>
      </c>
      <c r="B84" s="10" t="s">
        <v>28</v>
      </c>
      <c r="C84" s="10" t="s">
        <v>369</v>
      </c>
      <c r="D84" s="10" t="s">
        <v>370</v>
      </c>
      <c r="E84" s="10">
        <v>1024791</v>
      </c>
      <c r="F84" s="10" t="s">
        <v>371</v>
      </c>
      <c r="G84" s="10" t="s">
        <v>44</v>
      </c>
      <c r="H84" s="5" t="s">
        <v>286</v>
      </c>
      <c r="I84" s="5">
        <v>0</v>
      </c>
      <c r="J84" s="5">
        <v>0</v>
      </c>
      <c r="K84" s="5">
        <v>0</v>
      </c>
      <c r="L84" s="11">
        <v>485000</v>
      </c>
      <c r="M84" s="2"/>
      <c r="N84" s="11">
        <v>444158.64</v>
      </c>
    </row>
    <row r="85" spans="1:14" ht="10.9" customHeight="1" x14ac:dyDescent="0.25">
      <c r="A85" s="10" t="s">
        <v>27</v>
      </c>
      <c r="B85" s="10" t="s">
        <v>28</v>
      </c>
      <c r="C85" s="10" t="s">
        <v>372</v>
      </c>
      <c r="D85" s="10" t="s">
        <v>373</v>
      </c>
      <c r="E85" s="10">
        <v>1024823</v>
      </c>
      <c r="F85" s="10" t="s">
        <v>374</v>
      </c>
      <c r="G85" s="10" t="s">
        <v>44</v>
      </c>
      <c r="H85" s="5" t="s">
        <v>175</v>
      </c>
      <c r="I85" s="5">
        <v>0</v>
      </c>
      <c r="J85" s="5">
        <v>0</v>
      </c>
      <c r="K85" s="5">
        <v>0</v>
      </c>
      <c r="L85" s="11">
        <v>11500000</v>
      </c>
      <c r="M85" s="2"/>
      <c r="N85" s="11">
        <v>8164172.2199999997</v>
      </c>
    </row>
    <row r="86" spans="1:14" ht="10.9" customHeight="1" x14ac:dyDescent="0.25">
      <c r="A86" s="10" t="s">
        <v>27</v>
      </c>
      <c r="B86" s="10" t="s">
        <v>28</v>
      </c>
      <c r="C86" s="10" t="s">
        <v>375</v>
      </c>
      <c r="D86" s="10" t="s">
        <v>376</v>
      </c>
      <c r="E86" s="10">
        <v>1024825</v>
      </c>
      <c r="F86" s="10" t="s">
        <v>377</v>
      </c>
      <c r="G86" s="10" t="s">
        <v>44</v>
      </c>
      <c r="H86" s="5" t="s">
        <v>175</v>
      </c>
      <c r="I86" s="5">
        <v>0</v>
      </c>
      <c r="J86" s="5">
        <v>0</v>
      </c>
      <c r="K86" s="5">
        <v>0</v>
      </c>
      <c r="L86" s="11">
        <v>1915000</v>
      </c>
      <c r="M86" s="2"/>
      <c r="N86" s="11">
        <v>348188.3</v>
      </c>
    </row>
    <row r="87" spans="1:14" ht="10.9" customHeight="1" x14ac:dyDescent="0.25">
      <c r="A87" s="10" t="s">
        <v>27</v>
      </c>
      <c r="B87" s="10" t="s">
        <v>28</v>
      </c>
      <c r="C87" s="10" t="s">
        <v>428</v>
      </c>
      <c r="D87" s="10" t="s">
        <v>429</v>
      </c>
      <c r="E87" s="10">
        <v>1025464</v>
      </c>
      <c r="F87" s="10" t="s">
        <v>430</v>
      </c>
      <c r="G87" s="10" t="s">
        <v>44</v>
      </c>
      <c r="H87" s="5" t="s">
        <v>175</v>
      </c>
      <c r="I87" s="5">
        <v>0</v>
      </c>
      <c r="J87" s="5">
        <v>0</v>
      </c>
      <c r="K87" s="5">
        <v>0</v>
      </c>
      <c r="L87" s="11">
        <v>650000</v>
      </c>
      <c r="M87" s="12" t="s">
        <v>40</v>
      </c>
      <c r="N87" s="11">
        <v>643135.16</v>
      </c>
    </row>
    <row r="88" spans="1:14" ht="10.9" customHeight="1" x14ac:dyDescent="0.25">
      <c r="A88" s="10" t="s">
        <v>27</v>
      </c>
      <c r="B88" s="10" t="s">
        <v>68</v>
      </c>
      <c r="C88" s="10" t="s">
        <v>431</v>
      </c>
      <c r="D88" s="10" t="s">
        <v>432</v>
      </c>
      <c r="E88" s="10">
        <v>1025465</v>
      </c>
      <c r="F88" s="10" t="s">
        <v>433</v>
      </c>
      <c r="G88" s="10" t="s">
        <v>44</v>
      </c>
      <c r="H88" s="5" t="s">
        <v>384</v>
      </c>
      <c r="I88" s="5">
        <v>0</v>
      </c>
      <c r="J88" s="5">
        <v>0</v>
      </c>
      <c r="K88" s="5">
        <v>0</v>
      </c>
      <c r="L88" s="11">
        <v>1000000</v>
      </c>
      <c r="M88" s="2"/>
      <c r="N88" s="5">
        <v>0</v>
      </c>
    </row>
    <row r="89" spans="1:14" ht="10.9" customHeight="1" x14ac:dyDescent="0.25">
      <c r="A89" s="10" t="s">
        <v>27</v>
      </c>
      <c r="B89" s="10" t="s">
        <v>28</v>
      </c>
      <c r="C89" s="10" t="s">
        <v>434</v>
      </c>
      <c r="D89" s="10" t="s">
        <v>435</v>
      </c>
      <c r="E89" s="10">
        <v>1025467</v>
      </c>
      <c r="F89" s="10" t="s">
        <v>436</v>
      </c>
      <c r="G89" s="10" t="s">
        <v>44</v>
      </c>
      <c r="H89" s="5" t="s">
        <v>384</v>
      </c>
      <c r="I89" s="5">
        <v>0</v>
      </c>
      <c r="J89" s="5">
        <v>0</v>
      </c>
      <c r="K89" s="5">
        <v>0</v>
      </c>
      <c r="L89" s="11">
        <v>9302972</v>
      </c>
      <c r="M89" s="2"/>
      <c r="N89" s="11">
        <v>5847132.7400000002</v>
      </c>
    </row>
    <row r="90" spans="1:14" ht="10.9" customHeight="1" x14ac:dyDescent="0.25">
      <c r="A90" s="10" t="s">
        <v>27</v>
      </c>
      <c r="B90" s="10" t="s">
        <v>28</v>
      </c>
      <c r="C90" s="10" t="s">
        <v>452</v>
      </c>
      <c r="D90" s="10" t="s">
        <v>453</v>
      </c>
      <c r="E90" s="10">
        <v>1025566</v>
      </c>
      <c r="F90" s="10" t="s">
        <v>454</v>
      </c>
      <c r="G90" s="10" t="s">
        <v>44</v>
      </c>
      <c r="H90" s="5" t="s">
        <v>384</v>
      </c>
      <c r="I90" s="5">
        <v>0</v>
      </c>
      <c r="J90" s="5">
        <v>0</v>
      </c>
      <c r="K90" s="5">
        <v>0</v>
      </c>
      <c r="L90" s="11">
        <v>21500000</v>
      </c>
      <c r="M90" s="2"/>
      <c r="N90" s="11">
        <v>171054.72</v>
      </c>
    </row>
    <row r="91" spans="1:14" ht="10.9" customHeight="1" x14ac:dyDescent="0.25">
      <c r="A91" s="10" t="s">
        <v>27</v>
      </c>
      <c r="B91" s="10" t="s">
        <v>28</v>
      </c>
      <c r="C91" s="10" t="s">
        <v>455</v>
      </c>
      <c r="D91" s="10" t="s">
        <v>456</v>
      </c>
      <c r="E91" s="10">
        <v>1025567</v>
      </c>
      <c r="F91" s="10" t="s">
        <v>457</v>
      </c>
      <c r="G91" s="10" t="s">
        <v>44</v>
      </c>
      <c r="H91" s="5" t="s">
        <v>384</v>
      </c>
      <c r="I91" s="5">
        <v>0</v>
      </c>
      <c r="J91" s="5">
        <v>0</v>
      </c>
      <c r="K91" s="5">
        <v>0</v>
      </c>
      <c r="L91" s="11">
        <v>3000000</v>
      </c>
      <c r="M91" s="2"/>
      <c r="N91" s="11">
        <v>2979581.42</v>
      </c>
    </row>
    <row r="92" spans="1:14" ht="10.9" customHeight="1" x14ac:dyDescent="0.25">
      <c r="A92" s="10" t="s">
        <v>27</v>
      </c>
      <c r="B92" s="10" t="s">
        <v>28</v>
      </c>
      <c r="C92" s="10" t="s">
        <v>458</v>
      </c>
      <c r="D92" s="10" t="s">
        <v>459</v>
      </c>
      <c r="E92" s="10">
        <v>1025568</v>
      </c>
      <c r="F92" s="10" t="s">
        <v>460</v>
      </c>
      <c r="G92" s="10" t="s">
        <v>44</v>
      </c>
      <c r="H92" s="5" t="s">
        <v>384</v>
      </c>
      <c r="I92" s="5">
        <v>0</v>
      </c>
      <c r="J92" s="5">
        <v>0</v>
      </c>
      <c r="K92" s="5">
        <v>0</v>
      </c>
      <c r="L92" s="11">
        <v>2249732.2799999998</v>
      </c>
      <c r="M92" s="2"/>
      <c r="N92" s="11">
        <v>706941.63</v>
      </c>
    </row>
    <row r="93" spans="1:14" ht="10.9" customHeight="1" x14ac:dyDescent="0.25">
      <c r="A93" s="10" t="s">
        <v>27</v>
      </c>
      <c r="B93" s="10" t="s">
        <v>28</v>
      </c>
      <c r="C93" s="10" t="s">
        <v>461</v>
      </c>
      <c r="D93" s="10" t="s">
        <v>462</v>
      </c>
      <c r="E93" s="10">
        <v>1025569</v>
      </c>
      <c r="F93" s="10" t="s">
        <v>463</v>
      </c>
      <c r="G93" s="10" t="s">
        <v>44</v>
      </c>
      <c r="H93" s="5" t="s">
        <v>384</v>
      </c>
      <c r="I93" s="5">
        <v>0</v>
      </c>
      <c r="J93" s="5">
        <v>0</v>
      </c>
      <c r="K93" s="5">
        <v>0</v>
      </c>
      <c r="L93" s="11">
        <v>2126237.96</v>
      </c>
      <c r="M93" s="2"/>
      <c r="N93" s="11">
        <v>344256.34</v>
      </c>
    </row>
    <row r="94" spans="1:14" ht="10.9" customHeight="1" x14ac:dyDescent="0.25">
      <c r="A94" s="10" t="s">
        <v>27</v>
      </c>
      <c r="B94" s="10" t="s">
        <v>28</v>
      </c>
      <c r="C94" s="10" t="s">
        <v>464</v>
      </c>
      <c r="D94" s="10" t="s">
        <v>465</v>
      </c>
      <c r="E94" s="10">
        <v>1025570</v>
      </c>
      <c r="F94" s="10" t="s">
        <v>466</v>
      </c>
      <c r="G94" s="10" t="s">
        <v>44</v>
      </c>
      <c r="H94" s="5" t="s">
        <v>286</v>
      </c>
      <c r="I94" s="5">
        <v>0</v>
      </c>
      <c r="J94" s="5">
        <v>0</v>
      </c>
      <c r="K94" s="5">
        <v>0</v>
      </c>
      <c r="L94" s="11">
        <v>322780.32</v>
      </c>
      <c r="M94" s="2"/>
      <c r="N94" s="5">
        <v>0</v>
      </c>
    </row>
    <row r="95" spans="1:14" ht="10.9" customHeight="1" x14ac:dyDescent="0.25">
      <c r="A95" s="10" t="s">
        <v>27</v>
      </c>
      <c r="B95" s="10" t="s">
        <v>28</v>
      </c>
      <c r="C95" s="10" t="s">
        <v>507</v>
      </c>
      <c r="D95" s="10" t="s">
        <v>508</v>
      </c>
      <c r="E95" s="10">
        <v>1026074</v>
      </c>
      <c r="F95" s="10" t="s">
        <v>509</v>
      </c>
      <c r="G95" s="10" t="s">
        <v>44</v>
      </c>
      <c r="H95" s="5" t="s">
        <v>384</v>
      </c>
      <c r="I95" s="5">
        <v>0</v>
      </c>
      <c r="J95" s="5">
        <v>0</v>
      </c>
      <c r="K95" s="5">
        <v>0</v>
      </c>
      <c r="L95" s="11">
        <v>2400000</v>
      </c>
      <c r="M95" s="2"/>
      <c r="N95" s="11">
        <v>2000757.01</v>
      </c>
    </row>
    <row r="96" spans="1:14" ht="10.9" customHeight="1" x14ac:dyDescent="0.25">
      <c r="A96" s="10" t="s">
        <v>27</v>
      </c>
      <c r="B96" s="10" t="s">
        <v>83</v>
      </c>
      <c r="C96" s="10" t="s">
        <v>574</v>
      </c>
      <c r="D96" s="10" t="s">
        <v>575</v>
      </c>
      <c r="E96" s="10">
        <v>1026153</v>
      </c>
      <c r="F96" s="10" t="s">
        <v>576</v>
      </c>
      <c r="G96" s="10" t="s">
        <v>44</v>
      </c>
      <c r="H96" s="5" t="s">
        <v>513</v>
      </c>
      <c r="I96" s="5">
        <v>0</v>
      </c>
      <c r="J96" s="5">
        <v>0</v>
      </c>
      <c r="K96" s="5">
        <v>0</v>
      </c>
      <c r="L96" s="11">
        <v>500000</v>
      </c>
      <c r="M96" s="2"/>
      <c r="N96" s="11">
        <v>499717.27</v>
      </c>
    </row>
    <row r="97" spans="1:14" ht="10.9" customHeight="1" x14ac:dyDescent="0.25">
      <c r="A97" s="10" t="s">
        <v>27</v>
      </c>
      <c r="B97" s="10" t="s">
        <v>28</v>
      </c>
      <c r="C97" s="10" t="s">
        <v>577</v>
      </c>
      <c r="D97" s="10" t="s">
        <v>578</v>
      </c>
      <c r="E97" s="10">
        <v>1026154</v>
      </c>
      <c r="F97" s="10" t="s">
        <v>579</v>
      </c>
      <c r="G97" s="10" t="s">
        <v>123</v>
      </c>
      <c r="H97" s="5" t="s">
        <v>513</v>
      </c>
      <c r="I97" s="5">
        <v>0</v>
      </c>
      <c r="J97" s="5">
        <v>0</v>
      </c>
      <c r="K97" s="5">
        <v>0</v>
      </c>
      <c r="L97" s="11">
        <v>4500000</v>
      </c>
      <c r="M97" s="2"/>
      <c r="N97" s="11">
        <v>151071.48000000001</v>
      </c>
    </row>
    <row r="98" spans="1:14" ht="10.9" customHeight="1" x14ac:dyDescent="0.25">
      <c r="A98" s="10" t="s">
        <v>27</v>
      </c>
      <c r="B98" s="10" t="s">
        <v>28</v>
      </c>
      <c r="C98" s="10" t="s">
        <v>580</v>
      </c>
      <c r="D98" s="10" t="s">
        <v>581</v>
      </c>
      <c r="E98" s="10">
        <v>1026155</v>
      </c>
      <c r="F98" s="10" t="s">
        <v>582</v>
      </c>
      <c r="G98" s="10" t="s">
        <v>44</v>
      </c>
      <c r="H98" s="5" t="s">
        <v>513</v>
      </c>
      <c r="I98" s="5">
        <v>0</v>
      </c>
      <c r="J98" s="5">
        <v>0</v>
      </c>
      <c r="K98" s="5">
        <v>0</v>
      </c>
      <c r="L98" s="11">
        <v>1000000</v>
      </c>
      <c r="M98" s="2"/>
      <c r="N98" s="11">
        <v>250516.43</v>
      </c>
    </row>
    <row r="99" spans="1:14" ht="10.9" customHeight="1" x14ac:dyDescent="0.25">
      <c r="A99" s="10" t="s">
        <v>27</v>
      </c>
      <c r="B99" s="10" t="s">
        <v>28</v>
      </c>
      <c r="C99" s="10" t="s">
        <v>583</v>
      </c>
      <c r="D99" s="10" t="s">
        <v>584</v>
      </c>
      <c r="E99" s="10">
        <v>1026156</v>
      </c>
      <c r="F99" s="10" t="s">
        <v>585</v>
      </c>
      <c r="G99" s="10" t="s">
        <v>44</v>
      </c>
      <c r="H99" s="5" t="s">
        <v>513</v>
      </c>
      <c r="I99" s="5">
        <v>0</v>
      </c>
      <c r="J99" s="5">
        <v>0</v>
      </c>
      <c r="K99" s="5">
        <v>0</v>
      </c>
      <c r="L99" s="11">
        <v>2000000</v>
      </c>
      <c r="M99" s="2"/>
      <c r="N99" s="5">
        <v>0</v>
      </c>
    </row>
    <row r="100" spans="1:14" ht="10.9" customHeight="1" x14ac:dyDescent="0.25">
      <c r="A100" s="10" t="s">
        <v>27</v>
      </c>
      <c r="B100" s="10" t="s">
        <v>28</v>
      </c>
      <c r="C100" s="10" t="s">
        <v>586</v>
      </c>
      <c r="D100" s="10" t="s">
        <v>587</v>
      </c>
      <c r="E100" s="10">
        <v>1026157</v>
      </c>
      <c r="F100" s="10" t="s">
        <v>588</v>
      </c>
      <c r="G100" s="10" t="s">
        <v>44</v>
      </c>
      <c r="H100" s="5" t="s">
        <v>513</v>
      </c>
      <c r="I100" s="5">
        <v>0</v>
      </c>
      <c r="J100" s="5">
        <v>0</v>
      </c>
      <c r="K100" s="5">
        <v>0</v>
      </c>
      <c r="L100" s="11">
        <v>2400000</v>
      </c>
      <c r="M100" s="2"/>
      <c r="N100" s="11">
        <v>179776.51</v>
      </c>
    </row>
    <row r="101" spans="1:14" ht="10.9" customHeight="1" x14ac:dyDescent="0.25">
      <c r="A101" s="10" t="s">
        <v>27</v>
      </c>
      <c r="B101" s="10" t="s">
        <v>28</v>
      </c>
      <c r="C101" s="10" t="s">
        <v>619</v>
      </c>
      <c r="D101" s="10" t="s">
        <v>620</v>
      </c>
      <c r="E101" s="10">
        <v>1026477</v>
      </c>
      <c r="F101" s="10" t="s">
        <v>621</v>
      </c>
      <c r="G101" s="10" t="s">
        <v>44</v>
      </c>
      <c r="H101" s="5" t="s">
        <v>384</v>
      </c>
      <c r="I101" s="5">
        <v>0</v>
      </c>
      <c r="J101" s="5">
        <v>0</v>
      </c>
      <c r="K101" s="5">
        <v>0</v>
      </c>
      <c r="L101" s="11">
        <v>4015961.91</v>
      </c>
      <c r="M101" s="2"/>
      <c r="N101" s="11">
        <v>3015461.91</v>
      </c>
    </row>
    <row r="102" spans="1:14" ht="10.9" customHeight="1" x14ac:dyDescent="0.25">
      <c r="A102" s="10" t="s">
        <v>27</v>
      </c>
      <c r="B102" s="10" t="s">
        <v>28</v>
      </c>
      <c r="C102" s="10" t="s">
        <v>631</v>
      </c>
      <c r="D102" s="10" t="s">
        <v>631</v>
      </c>
      <c r="E102" s="10">
        <v>1026819</v>
      </c>
      <c r="F102" s="10" t="s">
        <v>632</v>
      </c>
      <c r="G102" s="10" t="s">
        <v>44</v>
      </c>
      <c r="H102" s="5" t="s">
        <v>633</v>
      </c>
      <c r="I102" s="5">
        <v>0</v>
      </c>
      <c r="J102" s="5">
        <v>0</v>
      </c>
      <c r="K102" s="5">
        <v>0</v>
      </c>
      <c r="L102" s="11">
        <v>880000</v>
      </c>
      <c r="M102" s="2"/>
      <c r="N102" s="11">
        <v>152922.14000000001</v>
      </c>
    </row>
    <row r="103" spans="1:14" ht="10.9" customHeight="1" x14ac:dyDescent="0.25">
      <c r="A103" s="10" t="s">
        <v>27</v>
      </c>
      <c r="B103" s="10" t="s">
        <v>28</v>
      </c>
      <c r="C103" s="10" t="s">
        <v>634</v>
      </c>
      <c r="D103" s="10" t="s">
        <v>635</v>
      </c>
      <c r="E103" s="10">
        <v>1026820</v>
      </c>
      <c r="F103" s="10" t="s">
        <v>636</v>
      </c>
      <c r="G103" s="10" t="s">
        <v>44</v>
      </c>
      <c r="H103" s="5" t="s">
        <v>633</v>
      </c>
      <c r="I103" s="5">
        <v>0</v>
      </c>
      <c r="J103" s="5">
        <v>0</v>
      </c>
      <c r="K103" s="5">
        <v>0</v>
      </c>
      <c r="L103" s="11">
        <v>1000000</v>
      </c>
      <c r="M103" s="2"/>
      <c r="N103" s="5">
        <v>0</v>
      </c>
    </row>
    <row r="104" spans="1:14" ht="10.9" customHeight="1" x14ac:dyDescent="0.25">
      <c r="A104" s="10" t="s">
        <v>27</v>
      </c>
      <c r="B104" s="10" t="s">
        <v>28</v>
      </c>
      <c r="C104" s="10" t="s">
        <v>729</v>
      </c>
      <c r="D104" s="10" t="s">
        <v>730</v>
      </c>
      <c r="E104" s="10">
        <v>1027068</v>
      </c>
      <c r="F104" s="10" t="s">
        <v>731</v>
      </c>
      <c r="G104" s="10" t="s">
        <v>44</v>
      </c>
      <c r="H104" s="5" t="s">
        <v>175</v>
      </c>
      <c r="I104" s="5">
        <v>0</v>
      </c>
      <c r="J104" s="5">
        <v>0</v>
      </c>
      <c r="K104" s="5">
        <v>0</v>
      </c>
      <c r="L104" s="11">
        <v>1748970</v>
      </c>
      <c r="M104" s="2"/>
      <c r="N104" s="11">
        <v>400323.19</v>
      </c>
    </row>
    <row r="105" spans="1:14" ht="10.9" customHeight="1" x14ac:dyDescent="0.25">
      <c r="A105" s="10" t="s">
        <v>27</v>
      </c>
      <c r="B105" s="10" t="s">
        <v>28</v>
      </c>
      <c r="C105" s="10" t="s">
        <v>750</v>
      </c>
      <c r="D105" s="10" t="s">
        <v>751</v>
      </c>
      <c r="E105" s="10">
        <v>1027585</v>
      </c>
      <c r="F105" s="10" t="s">
        <v>752</v>
      </c>
      <c r="G105" s="10" t="s">
        <v>44</v>
      </c>
      <c r="H105" s="5" t="s">
        <v>633</v>
      </c>
      <c r="I105" s="5">
        <v>0</v>
      </c>
      <c r="J105" s="5">
        <v>0</v>
      </c>
      <c r="K105" s="5">
        <v>0</v>
      </c>
      <c r="L105" s="11">
        <v>425000</v>
      </c>
      <c r="M105" s="2"/>
      <c r="N105" s="11">
        <v>18488.59</v>
      </c>
    </row>
    <row r="106" spans="1:14" ht="10.9" customHeight="1" x14ac:dyDescent="0.25">
      <c r="A106" s="10" t="s">
        <v>27</v>
      </c>
      <c r="B106" s="10" t="s">
        <v>28</v>
      </c>
      <c r="C106" s="10" t="s">
        <v>753</v>
      </c>
      <c r="D106" s="10" t="s">
        <v>754</v>
      </c>
      <c r="E106" s="10">
        <v>1027586</v>
      </c>
      <c r="F106" s="10" t="s">
        <v>755</v>
      </c>
      <c r="G106" s="10" t="s">
        <v>44</v>
      </c>
      <c r="H106" s="5" t="s">
        <v>633</v>
      </c>
      <c r="I106" s="5">
        <v>0</v>
      </c>
      <c r="J106" s="5">
        <v>0</v>
      </c>
      <c r="K106" s="5">
        <v>0</v>
      </c>
      <c r="L106" s="11">
        <v>2350000</v>
      </c>
      <c r="M106" s="2"/>
      <c r="N106" s="5">
        <v>0</v>
      </c>
    </row>
    <row r="107" spans="1:14" ht="10.9" customHeight="1" x14ac:dyDescent="0.25">
      <c r="A107" s="10" t="s">
        <v>176</v>
      </c>
      <c r="B107" s="10" t="s">
        <v>88</v>
      </c>
      <c r="C107" s="10" t="s">
        <v>177</v>
      </c>
      <c r="D107" s="10" t="s">
        <v>178</v>
      </c>
      <c r="E107" s="10">
        <v>1021934</v>
      </c>
      <c r="F107" s="10" t="s">
        <v>179</v>
      </c>
      <c r="G107" s="10" t="s">
        <v>44</v>
      </c>
      <c r="H107" s="5" t="s">
        <v>119</v>
      </c>
      <c r="I107" s="5">
        <v>0</v>
      </c>
      <c r="J107" s="5">
        <v>0</v>
      </c>
      <c r="K107" s="5">
        <v>0</v>
      </c>
      <c r="L107" s="11">
        <v>5411367.1500000004</v>
      </c>
      <c r="M107" s="2"/>
      <c r="N107" s="11">
        <v>5042369.7</v>
      </c>
    </row>
    <row r="108" spans="1:14" ht="14.45" customHeight="1" x14ac:dyDescent="0.25">
      <c r="A108" s="10" t="s">
        <v>176</v>
      </c>
      <c r="B108" s="10" t="s">
        <v>51</v>
      </c>
      <c r="C108" s="10" t="s">
        <v>180</v>
      </c>
      <c r="D108" s="10" t="s">
        <v>181</v>
      </c>
      <c r="E108" s="10">
        <v>1021963</v>
      </c>
      <c r="F108" s="10" t="s">
        <v>182</v>
      </c>
      <c r="G108" s="10" t="s">
        <v>44</v>
      </c>
      <c r="H108" s="5" t="s">
        <v>119</v>
      </c>
      <c r="I108" s="5">
        <v>0</v>
      </c>
      <c r="J108" s="5">
        <v>0</v>
      </c>
      <c r="K108" s="5">
        <v>0</v>
      </c>
      <c r="L108" s="11">
        <v>240000</v>
      </c>
      <c r="M108" s="2"/>
      <c r="N108" s="5">
        <v>897.41</v>
      </c>
    </row>
    <row r="109" spans="1:14" ht="10.9" customHeight="1" x14ac:dyDescent="0.25">
      <c r="A109" s="10" t="s">
        <v>176</v>
      </c>
      <c r="B109" s="10" t="s">
        <v>51</v>
      </c>
      <c r="C109" s="10" t="s">
        <v>186</v>
      </c>
      <c r="D109" s="10" t="s">
        <v>187</v>
      </c>
      <c r="E109" s="10">
        <v>1022041</v>
      </c>
      <c r="F109" s="10" t="s">
        <v>188</v>
      </c>
      <c r="G109" s="10" t="s">
        <v>44</v>
      </c>
      <c r="H109" s="5" t="s">
        <v>82</v>
      </c>
      <c r="I109" s="5">
        <v>0</v>
      </c>
      <c r="J109" s="5">
        <v>0</v>
      </c>
      <c r="K109" s="5">
        <v>0</v>
      </c>
      <c r="L109" s="11">
        <v>60855720.07</v>
      </c>
      <c r="M109" s="2"/>
      <c r="N109" s="11">
        <v>42828889.969999999</v>
      </c>
    </row>
    <row r="110" spans="1:14" ht="10.9" customHeight="1" x14ac:dyDescent="0.25">
      <c r="A110" s="10" t="s">
        <v>176</v>
      </c>
      <c r="B110" s="10" t="s">
        <v>59</v>
      </c>
      <c r="C110" s="10" t="s">
        <v>189</v>
      </c>
      <c r="D110" s="10" t="s">
        <v>190</v>
      </c>
      <c r="E110" s="10">
        <v>1022059</v>
      </c>
      <c r="F110" s="10" t="s">
        <v>191</v>
      </c>
      <c r="G110" s="10" t="s">
        <v>44</v>
      </c>
      <c r="H110" s="5" t="s">
        <v>82</v>
      </c>
      <c r="I110" s="5">
        <v>0</v>
      </c>
      <c r="J110" s="5">
        <v>0</v>
      </c>
      <c r="K110" s="5">
        <v>0</v>
      </c>
      <c r="L110" s="11">
        <v>513700.34</v>
      </c>
      <c r="M110" s="2"/>
      <c r="N110" s="11">
        <v>499892.58</v>
      </c>
    </row>
    <row r="111" spans="1:14" ht="10.9" customHeight="1" x14ac:dyDescent="0.25">
      <c r="A111" s="10" t="s">
        <v>176</v>
      </c>
      <c r="B111" s="10" t="s">
        <v>68</v>
      </c>
      <c r="C111" s="10" t="s">
        <v>192</v>
      </c>
      <c r="D111" s="10" t="s">
        <v>193</v>
      </c>
      <c r="E111" s="10">
        <v>1022825</v>
      </c>
      <c r="F111" s="10" t="s">
        <v>194</v>
      </c>
      <c r="G111" s="10" t="s">
        <v>44</v>
      </c>
      <c r="H111" s="5" t="s">
        <v>119</v>
      </c>
      <c r="I111" s="5">
        <v>0</v>
      </c>
      <c r="J111" s="5">
        <v>0</v>
      </c>
      <c r="K111" s="5">
        <v>0</v>
      </c>
      <c r="L111" s="11">
        <v>31627313</v>
      </c>
      <c r="M111" s="2"/>
      <c r="N111" s="11">
        <v>29894114.039999999</v>
      </c>
    </row>
    <row r="112" spans="1:14" ht="10.9" customHeight="1" x14ac:dyDescent="0.25">
      <c r="A112" s="10" t="s">
        <v>176</v>
      </c>
      <c r="B112" s="10" t="s">
        <v>28</v>
      </c>
      <c r="C112" s="10" t="s">
        <v>256</v>
      </c>
      <c r="D112" s="10" t="s">
        <v>257</v>
      </c>
      <c r="E112" s="10">
        <v>1022949</v>
      </c>
      <c r="F112" s="10" t="s">
        <v>258</v>
      </c>
      <c r="G112" s="10" t="s">
        <v>44</v>
      </c>
      <c r="H112" s="5" t="s">
        <v>200</v>
      </c>
      <c r="I112" s="5">
        <v>0</v>
      </c>
      <c r="J112" s="5">
        <v>0</v>
      </c>
      <c r="K112" s="5">
        <v>0</v>
      </c>
      <c r="L112" s="11">
        <v>340000</v>
      </c>
      <c r="M112" s="2"/>
      <c r="N112" s="11">
        <v>22169.97</v>
      </c>
    </row>
    <row r="113" spans="1:14" ht="10.9" customHeight="1" x14ac:dyDescent="0.25">
      <c r="A113" s="10" t="s">
        <v>176</v>
      </c>
      <c r="B113" s="10" t="s">
        <v>88</v>
      </c>
      <c r="C113" s="10" t="s">
        <v>265</v>
      </c>
      <c r="D113" s="10" t="s">
        <v>266</v>
      </c>
      <c r="E113" s="10">
        <v>1023689</v>
      </c>
      <c r="F113" s="10" t="s">
        <v>267</v>
      </c>
      <c r="G113" s="10" t="s">
        <v>44</v>
      </c>
      <c r="H113" s="5" t="s">
        <v>175</v>
      </c>
      <c r="I113" s="5">
        <v>0</v>
      </c>
      <c r="J113" s="5">
        <v>0</v>
      </c>
      <c r="K113" s="5">
        <v>0</v>
      </c>
      <c r="L113" s="11">
        <v>655728</v>
      </c>
      <c r="M113" s="2"/>
      <c r="N113" s="11">
        <v>637342.05000000005</v>
      </c>
    </row>
    <row r="114" spans="1:14" ht="10.9" customHeight="1" x14ac:dyDescent="0.25">
      <c r="A114" s="10" t="s">
        <v>176</v>
      </c>
      <c r="B114" s="10" t="s">
        <v>28</v>
      </c>
      <c r="C114" s="10" t="s">
        <v>268</v>
      </c>
      <c r="D114" s="10" t="s">
        <v>269</v>
      </c>
      <c r="E114" s="10">
        <v>1023693</v>
      </c>
      <c r="F114" s="10" t="s">
        <v>270</v>
      </c>
      <c r="G114" s="10" t="s">
        <v>44</v>
      </c>
      <c r="H114" s="5" t="s">
        <v>175</v>
      </c>
      <c r="I114" s="5">
        <v>0</v>
      </c>
      <c r="J114" s="5">
        <v>0</v>
      </c>
      <c r="K114" s="5">
        <v>0</v>
      </c>
      <c r="L114" s="11">
        <v>708018.65</v>
      </c>
      <c r="M114" s="2"/>
      <c r="N114" s="11">
        <v>708018.65</v>
      </c>
    </row>
    <row r="115" spans="1:14" ht="10.9" customHeight="1" x14ac:dyDescent="0.25">
      <c r="A115" s="10" t="s">
        <v>176</v>
      </c>
      <c r="B115" s="10" t="s">
        <v>28</v>
      </c>
      <c r="C115" s="10" t="s">
        <v>271</v>
      </c>
      <c r="D115" s="10" t="s">
        <v>272</v>
      </c>
      <c r="E115" s="10">
        <v>1023699</v>
      </c>
      <c r="F115" s="10" t="s">
        <v>273</v>
      </c>
      <c r="G115" s="10" t="s">
        <v>44</v>
      </c>
      <c r="H115" s="5" t="s">
        <v>175</v>
      </c>
      <c r="I115" s="5">
        <v>0</v>
      </c>
      <c r="J115" s="5">
        <v>0</v>
      </c>
      <c r="K115" s="5">
        <v>0</v>
      </c>
      <c r="L115" s="11">
        <v>295319</v>
      </c>
      <c r="M115" s="2"/>
      <c r="N115" s="11">
        <v>103395.34</v>
      </c>
    </row>
    <row r="116" spans="1:14" ht="10.9" customHeight="1" x14ac:dyDescent="0.25">
      <c r="A116" s="10" t="s">
        <v>176</v>
      </c>
      <c r="B116" s="10" t="s">
        <v>28</v>
      </c>
      <c r="C116" s="10" t="s">
        <v>274</v>
      </c>
      <c r="D116" s="10" t="s">
        <v>275</v>
      </c>
      <c r="E116" s="10">
        <v>1023700</v>
      </c>
      <c r="F116" s="10" t="s">
        <v>276</v>
      </c>
      <c r="G116" s="10" t="s">
        <v>44</v>
      </c>
      <c r="H116" s="5" t="s">
        <v>175</v>
      </c>
      <c r="I116" s="5">
        <v>0</v>
      </c>
      <c r="J116" s="5">
        <v>0</v>
      </c>
      <c r="K116" s="5">
        <v>0</v>
      </c>
      <c r="L116" s="11">
        <v>400000</v>
      </c>
      <c r="M116" s="2"/>
      <c r="N116" s="11">
        <v>159069.07999999999</v>
      </c>
    </row>
    <row r="117" spans="1:14" ht="10.9" customHeight="1" x14ac:dyDescent="0.25">
      <c r="A117" s="10" t="s">
        <v>176</v>
      </c>
      <c r="B117" s="10" t="s">
        <v>51</v>
      </c>
      <c r="C117" s="10" t="s">
        <v>277</v>
      </c>
      <c r="D117" s="10" t="s">
        <v>278</v>
      </c>
      <c r="E117" s="10">
        <v>1023708</v>
      </c>
      <c r="F117" s="10" t="s">
        <v>279</v>
      </c>
      <c r="G117" s="10" t="s">
        <v>44</v>
      </c>
      <c r="H117" s="5" t="s">
        <v>175</v>
      </c>
      <c r="I117" s="5">
        <v>0</v>
      </c>
      <c r="J117" s="5">
        <v>0</v>
      </c>
      <c r="K117" s="5">
        <v>0</v>
      </c>
      <c r="L117" s="11">
        <v>732147.44</v>
      </c>
      <c r="M117" s="2"/>
      <c r="N117" s="11">
        <v>729733.17</v>
      </c>
    </row>
    <row r="118" spans="1:14" ht="10.9" customHeight="1" x14ac:dyDescent="0.25">
      <c r="A118" s="10" t="s">
        <v>176</v>
      </c>
      <c r="B118" s="10" t="s">
        <v>68</v>
      </c>
      <c r="C118" s="10" t="s">
        <v>280</v>
      </c>
      <c r="D118" s="10" t="s">
        <v>281</v>
      </c>
      <c r="E118" s="10">
        <v>1023712</v>
      </c>
      <c r="F118" s="10" t="s">
        <v>282</v>
      </c>
      <c r="G118" s="10" t="s">
        <v>44</v>
      </c>
      <c r="H118" s="5" t="s">
        <v>175</v>
      </c>
      <c r="I118" s="5">
        <v>0</v>
      </c>
      <c r="J118" s="5">
        <v>0</v>
      </c>
      <c r="K118" s="5">
        <v>0</v>
      </c>
      <c r="L118" s="11">
        <v>3500000</v>
      </c>
      <c r="M118" s="2"/>
      <c r="N118" s="11">
        <v>2620700.67</v>
      </c>
    </row>
    <row r="119" spans="1:14" ht="10.9" customHeight="1" x14ac:dyDescent="0.25">
      <c r="A119" s="10" t="s">
        <v>176</v>
      </c>
      <c r="B119" s="10" t="s">
        <v>78</v>
      </c>
      <c r="C119" s="10" t="s">
        <v>309</v>
      </c>
      <c r="D119" s="10" t="s">
        <v>310</v>
      </c>
      <c r="E119" s="10">
        <v>1024538</v>
      </c>
      <c r="F119" s="10" t="s">
        <v>311</v>
      </c>
      <c r="G119" s="10" t="s">
        <v>44</v>
      </c>
      <c r="H119" s="5" t="s">
        <v>175</v>
      </c>
      <c r="I119" s="5">
        <v>0</v>
      </c>
      <c r="J119" s="5">
        <v>0</v>
      </c>
      <c r="K119" s="5">
        <v>0</v>
      </c>
      <c r="L119" s="11">
        <v>6200000</v>
      </c>
      <c r="M119" s="2"/>
      <c r="N119" s="11">
        <v>5162218.83</v>
      </c>
    </row>
    <row r="120" spans="1:14" ht="10.9" customHeight="1" x14ac:dyDescent="0.25">
      <c r="A120" s="10" t="s">
        <v>176</v>
      </c>
      <c r="B120" s="10" t="s">
        <v>28</v>
      </c>
      <c r="C120" s="10" t="s">
        <v>334</v>
      </c>
      <c r="D120" s="10" t="s">
        <v>335</v>
      </c>
      <c r="E120" s="10">
        <v>1024608</v>
      </c>
      <c r="F120" s="10" t="s">
        <v>336</v>
      </c>
      <c r="G120" s="10" t="s">
        <v>44</v>
      </c>
      <c r="H120" s="5" t="s">
        <v>286</v>
      </c>
      <c r="I120" s="5">
        <v>0</v>
      </c>
      <c r="J120" s="5">
        <v>0</v>
      </c>
      <c r="K120" s="5">
        <v>0</v>
      </c>
      <c r="L120" s="11">
        <v>75322.86</v>
      </c>
      <c r="M120" s="2"/>
      <c r="N120" s="11">
        <v>75322.86</v>
      </c>
    </row>
    <row r="121" spans="1:14" ht="10.9" customHeight="1" x14ac:dyDescent="0.25">
      <c r="A121" s="10" t="s">
        <v>176</v>
      </c>
      <c r="B121" s="10" t="s">
        <v>28</v>
      </c>
      <c r="C121" s="10" t="s">
        <v>337</v>
      </c>
      <c r="D121" s="10" t="s">
        <v>338</v>
      </c>
      <c r="E121" s="10">
        <v>1024610</v>
      </c>
      <c r="F121" s="10" t="s">
        <v>339</v>
      </c>
      <c r="G121" s="10" t="s">
        <v>44</v>
      </c>
      <c r="H121" s="5" t="s">
        <v>286</v>
      </c>
      <c r="I121" s="5">
        <v>0</v>
      </c>
      <c r="J121" s="5">
        <v>0</v>
      </c>
      <c r="K121" s="5">
        <v>0</v>
      </c>
      <c r="L121" s="11">
        <v>123000</v>
      </c>
      <c r="M121" s="2"/>
      <c r="N121" s="11">
        <v>114111.88</v>
      </c>
    </row>
    <row r="122" spans="1:14" ht="10.9" customHeight="1" x14ac:dyDescent="0.25">
      <c r="A122" s="10" t="s">
        <v>176</v>
      </c>
      <c r="B122" s="10" t="s">
        <v>28</v>
      </c>
      <c r="C122" s="10" t="s">
        <v>340</v>
      </c>
      <c r="D122" s="10" t="s">
        <v>341</v>
      </c>
      <c r="E122" s="10">
        <v>1024612</v>
      </c>
      <c r="F122" s="10" t="s">
        <v>342</v>
      </c>
      <c r="G122" s="10" t="s">
        <v>44</v>
      </c>
      <c r="H122" s="5" t="s">
        <v>286</v>
      </c>
      <c r="I122" s="5">
        <v>0</v>
      </c>
      <c r="J122" s="5">
        <v>0</v>
      </c>
      <c r="K122" s="5">
        <v>0</v>
      </c>
      <c r="L122" s="11">
        <v>73404</v>
      </c>
      <c r="M122" s="2"/>
      <c r="N122" s="11">
        <v>61014.26</v>
      </c>
    </row>
    <row r="123" spans="1:14" ht="10.9" customHeight="1" x14ac:dyDescent="0.25">
      <c r="A123" s="10" t="s">
        <v>176</v>
      </c>
      <c r="B123" s="10" t="s">
        <v>88</v>
      </c>
      <c r="C123" s="10" t="s">
        <v>343</v>
      </c>
      <c r="D123" s="10" t="s">
        <v>344</v>
      </c>
      <c r="E123" s="10">
        <v>1024614</v>
      </c>
      <c r="F123" s="10" t="s">
        <v>345</v>
      </c>
      <c r="G123" s="10" t="s">
        <v>44</v>
      </c>
      <c r="H123" s="5" t="s">
        <v>286</v>
      </c>
      <c r="I123" s="5">
        <v>0</v>
      </c>
      <c r="J123" s="5">
        <v>0</v>
      </c>
      <c r="K123" s="5">
        <v>0</v>
      </c>
      <c r="L123" s="11">
        <v>327828</v>
      </c>
      <c r="M123" s="2"/>
      <c r="N123" s="11">
        <v>270489.87</v>
      </c>
    </row>
    <row r="124" spans="1:14" ht="10.9" customHeight="1" x14ac:dyDescent="0.25">
      <c r="A124" s="10" t="s">
        <v>176</v>
      </c>
      <c r="B124" s="10" t="s">
        <v>88</v>
      </c>
      <c r="C124" s="10" t="s">
        <v>346</v>
      </c>
      <c r="D124" s="10" t="s">
        <v>347</v>
      </c>
      <c r="E124" s="10">
        <v>1024615</v>
      </c>
      <c r="F124" s="10" t="s">
        <v>348</v>
      </c>
      <c r="G124" s="10" t="s">
        <v>44</v>
      </c>
      <c r="H124" s="5" t="s">
        <v>286</v>
      </c>
      <c r="I124" s="5">
        <v>0</v>
      </c>
      <c r="J124" s="5">
        <v>0</v>
      </c>
      <c r="K124" s="5">
        <v>0</v>
      </c>
      <c r="L124" s="11">
        <v>1500000</v>
      </c>
      <c r="M124" s="2"/>
      <c r="N124" s="11">
        <v>1047290.85</v>
      </c>
    </row>
    <row r="125" spans="1:14" ht="10.9" customHeight="1" x14ac:dyDescent="0.25">
      <c r="A125" s="10" t="s">
        <v>176</v>
      </c>
      <c r="B125" s="10" t="s">
        <v>88</v>
      </c>
      <c r="C125" s="10" t="s">
        <v>349</v>
      </c>
      <c r="D125" s="10" t="s">
        <v>350</v>
      </c>
      <c r="E125" s="10">
        <v>1024617</v>
      </c>
      <c r="F125" s="10" t="s">
        <v>351</v>
      </c>
      <c r="G125" s="10" t="s">
        <v>44</v>
      </c>
      <c r="H125" s="5" t="s">
        <v>286</v>
      </c>
      <c r="I125" s="5">
        <v>0</v>
      </c>
      <c r="J125" s="5">
        <v>0</v>
      </c>
      <c r="K125" s="5">
        <v>0</v>
      </c>
      <c r="L125" s="11">
        <v>1515271.65</v>
      </c>
      <c r="M125" s="2"/>
      <c r="N125" s="11">
        <v>1296016.2</v>
      </c>
    </row>
    <row r="126" spans="1:14" ht="10.9" customHeight="1" x14ac:dyDescent="0.25">
      <c r="A126" s="10" t="s">
        <v>176</v>
      </c>
      <c r="B126" s="10" t="s">
        <v>51</v>
      </c>
      <c r="C126" s="10" t="s">
        <v>352</v>
      </c>
      <c r="D126" s="10" t="s">
        <v>352</v>
      </c>
      <c r="E126" s="10">
        <v>1024621</v>
      </c>
      <c r="F126" s="10" t="s">
        <v>353</v>
      </c>
      <c r="G126" s="10" t="s">
        <v>44</v>
      </c>
      <c r="H126" s="5" t="s">
        <v>175</v>
      </c>
      <c r="I126" s="5">
        <v>0</v>
      </c>
      <c r="J126" s="5">
        <v>0</v>
      </c>
      <c r="K126" s="5">
        <v>0</v>
      </c>
      <c r="L126" s="11">
        <v>1635000</v>
      </c>
      <c r="M126" s="2"/>
      <c r="N126" s="11">
        <v>238208.98</v>
      </c>
    </row>
    <row r="127" spans="1:14" ht="10.9" customHeight="1" x14ac:dyDescent="0.25">
      <c r="A127" s="10" t="s">
        <v>176</v>
      </c>
      <c r="B127" s="10" t="s">
        <v>51</v>
      </c>
      <c r="C127" s="10" t="s">
        <v>354</v>
      </c>
      <c r="D127" s="10" t="s">
        <v>355</v>
      </c>
      <c r="E127" s="10">
        <v>1024623</v>
      </c>
      <c r="F127" s="10" t="s">
        <v>356</v>
      </c>
      <c r="G127" s="10" t="s">
        <v>44</v>
      </c>
      <c r="H127" s="5" t="s">
        <v>286</v>
      </c>
      <c r="I127" s="5">
        <v>0</v>
      </c>
      <c r="J127" s="5">
        <v>0</v>
      </c>
      <c r="K127" s="5">
        <v>0</v>
      </c>
      <c r="L127" s="11">
        <v>911938.67</v>
      </c>
      <c r="M127" s="2"/>
      <c r="N127" s="11">
        <v>868286.31</v>
      </c>
    </row>
    <row r="128" spans="1:14" ht="10.9" customHeight="1" x14ac:dyDescent="0.25">
      <c r="A128" s="10" t="s">
        <v>176</v>
      </c>
      <c r="B128" s="10" t="s">
        <v>51</v>
      </c>
      <c r="C128" s="10" t="s">
        <v>357</v>
      </c>
      <c r="D128" s="10" t="s">
        <v>358</v>
      </c>
      <c r="E128" s="10">
        <v>1024624</v>
      </c>
      <c r="F128" s="10" t="s">
        <v>359</v>
      </c>
      <c r="G128" s="10" t="s">
        <v>44</v>
      </c>
      <c r="H128" s="5" t="s">
        <v>286</v>
      </c>
      <c r="I128" s="5">
        <v>0</v>
      </c>
      <c r="J128" s="5">
        <v>0</v>
      </c>
      <c r="K128" s="5">
        <v>0</v>
      </c>
      <c r="L128" s="11">
        <v>500000</v>
      </c>
      <c r="M128" s="2"/>
      <c r="N128" s="11">
        <v>449281.27</v>
      </c>
    </row>
    <row r="129" spans="1:14" ht="10.9" customHeight="1" x14ac:dyDescent="0.25">
      <c r="A129" s="10" t="s">
        <v>176</v>
      </c>
      <c r="B129" s="10" t="s">
        <v>51</v>
      </c>
      <c r="C129" s="10" t="s">
        <v>360</v>
      </c>
      <c r="D129" s="10" t="s">
        <v>361</v>
      </c>
      <c r="E129" s="10">
        <v>1024625</v>
      </c>
      <c r="F129" s="10" t="s">
        <v>362</v>
      </c>
      <c r="G129" s="10" t="s">
        <v>44</v>
      </c>
      <c r="H129" s="5" t="s">
        <v>286</v>
      </c>
      <c r="I129" s="5">
        <v>0</v>
      </c>
      <c r="J129" s="5">
        <v>0</v>
      </c>
      <c r="K129" s="5">
        <v>0</v>
      </c>
      <c r="L129" s="11">
        <v>28519935.77</v>
      </c>
      <c r="M129" s="2"/>
      <c r="N129" s="11">
        <v>3787648.67</v>
      </c>
    </row>
    <row r="130" spans="1:14" ht="10.9" customHeight="1" x14ac:dyDescent="0.25">
      <c r="A130" s="10" t="s">
        <v>176</v>
      </c>
      <c r="B130" s="10" t="s">
        <v>51</v>
      </c>
      <c r="C130" s="10" t="s">
        <v>363</v>
      </c>
      <c r="D130" s="10" t="s">
        <v>364</v>
      </c>
      <c r="E130" s="10">
        <v>1024627</v>
      </c>
      <c r="F130" s="10" t="s">
        <v>365</v>
      </c>
      <c r="G130" s="10" t="s">
        <v>44</v>
      </c>
      <c r="H130" s="5" t="s">
        <v>175</v>
      </c>
      <c r="I130" s="5">
        <v>0</v>
      </c>
      <c r="J130" s="5">
        <v>0</v>
      </c>
      <c r="K130" s="5">
        <v>0</v>
      </c>
      <c r="L130" s="11">
        <v>3900000</v>
      </c>
      <c r="M130" s="2"/>
      <c r="N130" s="11">
        <v>1082843.25</v>
      </c>
    </row>
    <row r="131" spans="1:14" ht="10.9" customHeight="1" x14ac:dyDescent="0.25">
      <c r="A131" s="10" t="s">
        <v>176</v>
      </c>
      <c r="B131" s="10" t="s">
        <v>88</v>
      </c>
      <c r="C131" s="10" t="s">
        <v>366</v>
      </c>
      <c r="D131" s="10" t="s">
        <v>367</v>
      </c>
      <c r="E131" s="10">
        <v>1024692</v>
      </c>
      <c r="F131" s="10" t="s">
        <v>368</v>
      </c>
      <c r="G131" s="10" t="s">
        <v>44</v>
      </c>
      <c r="H131" s="5" t="s">
        <v>175</v>
      </c>
      <c r="I131" s="5">
        <v>0</v>
      </c>
      <c r="J131" s="5">
        <v>0</v>
      </c>
      <c r="K131" s="5">
        <v>0</v>
      </c>
      <c r="L131" s="11">
        <v>9123440</v>
      </c>
      <c r="M131" s="2"/>
      <c r="N131" s="11">
        <v>9081472.0299999993</v>
      </c>
    </row>
    <row r="132" spans="1:14" ht="10.9" customHeight="1" x14ac:dyDescent="0.25">
      <c r="A132" s="10" t="s">
        <v>176</v>
      </c>
      <c r="B132" s="10" t="s">
        <v>88</v>
      </c>
      <c r="C132" s="10" t="s">
        <v>378</v>
      </c>
      <c r="D132" s="10" t="s">
        <v>379</v>
      </c>
      <c r="E132" s="10">
        <v>1025392</v>
      </c>
      <c r="F132" s="10" t="s">
        <v>380</v>
      </c>
      <c r="G132" s="10" t="s">
        <v>44</v>
      </c>
      <c r="H132" s="5" t="s">
        <v>286</v>
      </c>
      <c r="I132" s="5">
        <v>0</v>
      </c>
      <c r="J132" s="5">
        <v>0</v>
      </c>
      <c r="K132" s="5">
        <v>0</v>
      </c>
      <c r="L132" s="11">
        <v>6548324.9800000004</v>
      </c>
      <c r="M132" s="2"/>
      <c r="N132" s="11">
        <v>6163834.6699999999</v>
      </c>
    </row>
    <row r="133" spans="1:14" ht="10.9" customHeight="1" x14ac:dyDescent="0.25">
      <c r="A133" s="10" t="s">
        <v>176</v>
      </c>
      <c r="B133" s="10" t="s">
        <v>88</v>
      </c>
      <c r="C133" s="10" t="s">
        <v>381</v>
      </c>
      <c r="D133" s="10" t="s">
        <v>382</v>
      </c>
      <c r="E133" s="10">
        <v>1025430</v>
      </c>
      <c r="F133" s="10" t="s">
        <v>383</v>
      </c>
      <c r="G133" s="10" t="s">
        <v>44</v>
      </c>
      <c r="H133" s="5" t="s">
        <v>384</v>
      </c>
      <c r="I133" s="11">
        <v>1000000</v>
      </c>
      <c r="J133" s="5">
        <v>0</v>
      </c>
      <c r="K133" s="5">
        <v>-100</v>
      </c>
      <c r="L133" s="11">
        <v>3205000</v>
      </c>
      <c r="M133" s="2"/>
      <c r="N133" s="11">
        <v>662819.17000000004</v>
      </c>
    </row>
    <row r="134" spans="1:14" ht="10.9" customHeight="1" x14ac:dyDescent="0.25">
      <c r="A134" s="10" t="s">
        <v>176</v>
      </c>
      <c r="B134" s="10" t="s">
        <v>88</v>
      </c>
      <c r="C134" s="10" t="s">
        <v>385</v>
      </c>
      <c r="D134" s="10" t="s">
        <v>386</v>
      </c>
      <c r="E134" s="10">
        <v>1025431</v>
      </c>
      <c r="F134" s="10" t="s">
        <v>387</v>
      </c>
      <c r="G134" s="10" t="s">
        <v>44</v>
      </c>
      <c r="H134" s="5" t="s">
        <v>384</v>
      </c>
      <c r="I134" s="5">
        <v>0</v>
      </c>
      <c r="J134" s="5">
        <v>0</v>
      </c>
      <c r="K134" s="5">
        <v>0</v>
      </c>
      <c r="L134" s="11">
        <v>189905.8</v>
      </c>
      <c r="M134" s="2"/>
      <c r="N134" s="11">
        <v>91251.199999999997</v>
      </c>
    </row>
    <row r="135" spans="1:14" ht="10.9" customHeight="1" x14ac:dyDescent="0.25">
      <c r="A135" s="10" t="s">
        <v>176</v>
      </c>
      <c r="B135" s="10" t="s">
        <v>88</v>
      </c>
      <c r="C135" s="10" t="s">
        <v>388</v>
      </c>
      <c r="D135" s="10" t="s">
        <v>389</v>
      </c>
      <c r="E135" s="10">
        <v>1025437</v>
      </c>
      <c r="F135" s="10" t="s">
        <v>390</v>
      </c>
      <c r="G135" s="10" t="s">
        <v>44</v>
      </c>
      <c r="H135" s="5" t="s">
        <v>384</v>
      </c>
      <c r="I135" s="5">
        <v>0</v>
      </c>
      <c r="J135" s="5">
        <v>0</v>
      </c>
      <c r="K135" s="5">
        <v>0</v>
      </c>
      <c r="L135" s="11">
        <v>1993145.31</v>
      </c>
      <c r="M135" s="2"/>
      <c r="N135" s="11">
        <v>470492.35</v>
      </c>
    </row>
    <row r="136" spans="1:14" ht="10.9" customHeight="1" x14ac:dyDescent="0.25">
      <c r="A136" s="10" t="s">
        <v>176</v>
      </c>
      <c r="B136" s="10" t="s">
        <v>88</v>
      </c>
      <c r="C136" s="10" t="s">
        <v>391</v>
      </c>
      <c r="D136" s="10" t="s">
        <v>392</v>
      </c>
      <c r="E136" s="10">
        <v>1025438</v>
      </c>
      <c r="F136" s="10" t="s">
        <v>393</v>
      </c>
      <c r="G136" s="10" t="s">
        <v>44</v>
      </c>
      <c r="H136" s="5" t="s">
        <v>384</v>
      </c>
      <c r="I136" s="5">
        <v>0</v>
      </c>
      <c r="J136" s="5">
        <v>0</v>
      </c>
      <c r="K136" s="5">
        <v>0</v>
      </c>
      <c r="L136" s="11">
        <v>1000000</v>
      </c>
      <c r="M136" s="2"/>
      <c r="N136" s="11">
        <v>818689.38</v>
      </c>
    </row>
    <row r="137" spans="1:14" ht="10.9" customHeight="1" x14ac:dyDescent="0.25">
      <c r="A137" s="10" t="s">
        <v>176</v>
      </c>
      <c r="B137" s="10" t="s">
        <v>88</v>
      </c>
      <c r="C137" s="10" t="s">
        <v>394</v>
      </c>
      <c r="D137" s="10" t="s">
        <v>395</v>
      </c>
      <c r="E137" s="10">
        <v>1025439</v>
      </c>
      <c r="F137" s="10" t="s">
        <v>396</v>
      </c>
      <c r="G137" s="10" t="s">
        <v>44</v>
      </c>
      <c r="H137" s="5" t="s">
        <v>384</v>
      </c>
      <c r="I137" s="5">
        <v>0</v>
      </c>
      <c r="J137" s="5">
        <v>0</v>
      </c>
      <c r="K137" s="5">
        <v>0</v>
      </c>
      <c r="L137" s="11">
        <v>800000</v>
      </c>
      <c r="M137" s="2"/>
      <c r="N137" s="11">
        <v>512903.03</v>
      </c>
    </row>
    <row r="138" spans="1:14" ht="10.9" customHeight="1" x14ac:dyDescent="0.25">
      <c r="A138" s="10" t="s">
        <v>176</v>
      </c>
      <c r="B138" s="10" t="s">
        <v>88</v>
      </c>
      <c r="C138" s="10" t="s">
        <v>397</v>
      </c>
      <c r="D138" s="10" t="s">
        <v>398</v>
      </c>
      <c r="E138" s="10">
        <v>1025441</v>
      </c>
      <c r="F138" s="10" t="s">
        <v>399</v>
      </c>
      <c r="G138" s="10" t="s">
        <v>44</v>
      </c>
      <c r="H138" s="5" t="s">
        <v>384</v>
      </c>
      <c r="I138" s="5">
        <v>0</v>
      </c>
      <c r="J138" s="5">
        <v>0</v>
      </c>
      <c r="K138" s="5">
        <v>0</v>
      </c>
      <c r="L138" s="11">
        <v>406290.04</v>
      </c>
      <c r="M138" s="2"/>
      <c r="N138" s="11">
        <v>360841.76</v>
      </c>
    </row>
    <row r="139" spans="1:14" ht="10.9" customHeight="1" x14ac:dyDescent="0.25">
      <c r="A139" s="10" t="s">
        <v>176</v>
      </c>
      <c r="B139" s="10" t="s">
        <v>88</v>
      </c>
      <c r="C139" s="10" t="s">
        <v>400</v>
      </c>
      <c r="D139" s="10" t="s">
        <v>401</v>
      </c>
      <c r="E139" s="10">
        <v>1025442</v>
      </c>
      <c r="F139" s="10" t="s">
        <v>402</v>
      </c>
      <c r="G139" s="10" t="s">
        <v>44</v>
      </c>
      <c r="H139" s="5" t="s">
        <v>384</v>
      </c>
      <c r="I139" s="5">
        <v>0</v>
      </c>
      <c r="J139" s="5">
        <v>0</v>
      </c>
      <c r="K139" s="5">
        <v>0</v>
      </c>
      <c r="L139" s="11">
        <v>400000</v>
      </c>
      <c r="M139" s="2"/>
      <c r="N139" s="11">
        <v>382654.68</v>
      </c>
    </row>
    <row r="140" spans="1:14" ht="10.9" customHeight="1" x14ac:dyDescent="0.25">
      <c r="A140" s="10" t="s">
        <v>176</v>
      </c>
      <c r="B140" s="10" t="s">
        <v>403</v>
      </c>
      <c r="C140" s="10" t="s">
        <v>404</v>
      </c>
      <c r="D140" s="10" t="s">
        <v>405</v>
      </c>
      <c r="E140" s="10">
        <v>1025443</v>
      </c>
      <c r="F140" s="10" t="s">
        <v>406</v>
      </c>
      <c r="G140" s="10" t="s">
        <v>44</v>
      </c>
      <c r="H140" s="5" t="s">
        <v>384</v>
      </c>
      <c r="I140" s="5">
        <v>0</v>
      </c>
      <c r="J140" s="5">
        <v>0</v>
      </c>
      <c r="K140" s="5">
        <v>0</v>
      </c>
      <c r="L140" s="11">
        <v>10258.18</v>
      </c>
      <c r="M140" s="2"/>
      <c r="N140" s="11">
        <v>10258.18</v>
      </c>
    </row>
    <row r="141" spans="1:14" ht="14.45" customHeight="1" x14ac:dyDescent="0.25">
      <c r="A141" s="10" t="s">
        <v>176</v>
      </c>
      <c r="B141" s="10" t="s">
        <v>59</v>
      </c>
      <c r="C141" s="10" t="s">
        <v>407</v>
      </c>
      <c r="D141" s="10" t="s">
        <v>408</v>
      </c>
      <c r="E141" s="10">
        <v>1025446</v>
      </c>
      <c r="F141" s="10" t="s">
        <v>409</v>
      </c>
      <c r="G141" s="10" t="s">
        <v>44</v>
      </c>
      <c r="H141" s="5" t="s">
        <v>384</v>
      </c>
      <c r="I141" s="5">
        <v>0</v>
      </c>
      <c r="J141" s="5">
        <v>0</v>
      </c>
      <c r="K141" s="5">
        <v>0</v>
      </c>
      <c r="L141" s="11">
        <v>1081023</v>
      </c>
      <c r="M141" s="2"/>
      <c r="N141" s="11">
        <v>892109.43</v>
      </c>
    </row>
    <row r="142" spans="1:14" ht="10.9" customHeight="1" x14ac:dyDescent="0.25">
      <c r="A142" s="10" t="s">
        <v>176</v>
      </c>
      <c r="B142" s="10" t="s">
        <v>59</v>
      </c>
      <c r="C142" s="10" t="s">
        <v>410</v>
      </c>
      <c r="D142" s="10" t="s">
        <v>411</v>
      </c>
      <c r="E142" s="10">
        <v>1025447</v>
      </c>
      <c r="F142" s="10" t="s">
        <v>412</v>
      </c>
      <c r="G142" s="10" t="s">
        <v>44</v>
      </c>
      <c r="H142" s="5" t="s">
        <v>384</v>
      </c>
      <c r="I142" s="5">
        <v>0</v>
      </c>
      <c r="J142" s="5">
        <v>0</v>
      </c>
      <c r="K142" s="5">
        <v>0</v>
      </c>
      <c r="L142" s="11">
        <v>132386.63</v>
      </c>
      <c r="M142" s="2"/>
      <c r="N142" s="11">
        <v>132386.63</v>
      </c>
    </row>
    <row r="143" spans="1:14" ht="10.9" customHeight="1" x14ac:dyDescent="0.25">
      <c r="A143" s="10" t="s">
        <v>176</v>
      </c>
      <c r="B143" s="10" t="s">
        <v>28</v>
      </c>
      <c r="C143" s="10" t="s">
        <v>413</v>
      </c>
      <c r="D143" s="10" t="s">
        <v>414</v>
      </c>
      <c r="E143" s="10">
        <v>1025449</v>
      </c>
      <c r="F143" s="10" t="s">
        <v>415</v>
      </c>
      <c r="G143" s="10" t="s">
        <v>44</v>
      </c>
      <c r="H143" s="5" t="s">
        <v>384</v>
      </c>
      <c r="I143" s="5">
        <v>0</v>
      </c>
      <c r="J143" s="5">
        <v>0</v>
      </c>
      <c r="K143" s="5">
        <v>0</v>
      </c>
      <c r="L143" s="11">
        <v>733527.92</v>
      </c>
      <c r="M143" s="2"/>
      <c r="N143" s="11">
        <v>185181.46</v>
      </c>
    </row>
    <row r="144" spans="1:14" ht="10.9" customHeight="1" x14ac:dyDescent="0.25">
      <c r="A144" s="10" t="s">
        <v>176</v>
      </c>
      <c r="B144" s="10" t="s">
        <v>28</v>
      </c>
      <c r="C144" s="10" t="s">
        <v>416</v>
      </c>
      <c r="D144" s="10" t="s">
        <v>417</v>
      </c>
      <c r="E144" s="10">
        <v>1025452</v>
      </c>
      <c r="F144" s="10" t="s">
        <v>418</v>
      </c>
      <c r="G144" s="10" t="s">
        <v>44</v>
      </c>
      <c r="H144" s="5" t="s">
        <v>384</v>
      </c>
      <c r="I144" s="5">
        <v>0</v>
      </c>
      <c r="J144" s="5">
        <v>0</v>
      </c>
      <c r="K144" s="5">
        <v>0</v>
      </c>
      <c r="L144" s="11">
        <v>580300</v>
      </c>
      <c r="M144" s="2"/>
      <c r="N144" s="11">
        <v>569679.56000000006</v>
      </c>
    </row>
    <row r="145" spans="1:14" ht="10.9" customHeight="1" x14ac:dyDescent="0.25">
      <c r="A145" s="10" t="s">
        <v>176</v>
      </c>
      <c r="B145" s="10" t="s">
        <v>59</v>
      </c>
      <c r="C145" s="10" t="s">
        <v>419</v>
      </c>
      <c r="D145" s="10" t="s">
        <v>420</v>
      </c>
      <c r="E145" s="10">
        <v>1025453</v>
      </c>
      <c r="F145" s="10" t="s">
        <v>421</v>
      </c>
      <c r="G145" s="10" t="s">
        <v>44</v>
      </c>
      <c r="H145" s="5" t="s">
        <v>384</v>
      </c>
      <c r="I145" s="5">
        <v>0</v>
      </c>
      <c r="J145" s="5">
        <v>0</v>
      </c>
      <c r="K145" s="5">
        <v>0</v>
      </c>
      <c r="L145" s="11">
        <v>1975000</v>
      </c>
      <c r="M145" s="2"/>
      <c r="N145" s="11">
        <v>1242307.99</v>
      </c>
    </row>
    <row r="146" spans="1:14" ht="10.9" customHeight="1" x14ac:dyDescent="0.25">
      <c r="A146" s="10" t="s">
        <v>176</v>
      </c>
      <c r="B146" s="10" t="s">
        <v>83</v>
      </c>
      <c r="C146" s="10" t="s">
        <v>422</v>
      </c>
      <c r="D146" s="10" t="s">
        <v>423</v>
      </c>
      <c r="E146" s="10">
        <v>1025458</v>
      </c>
      <c r="F146" s="10" t="s">
        <v>424</v>
      </c>
      <c r="G146" s="10" t="s">
        <v>44</v>
      </c>
      <c r="H146" s="5" t="s">
        <v>384</v>
      </c>
      <c r="I146" s="5">
        <v>0</v>
      </c>
      <c r="J146" s="5">
        <v>0</v>
      </c>
      <c r="K146" s="5">
        <v>0</v>
      </c>
      <c r="L146" s="11">
        <v>542241.13</v>
      </c>
      <c r="M146" s="2"/>
      <c r="N146" s="11">
        <v>542241.13</v>
      </c>
    </row>
    <row r="147" spans="1:14" ht="10.9" customHeight="1" x14ac:dyDescent="0.25">
      <c r="A147" s="10" t="s">
        <v>176</v>
      </c>
      <c r="B147" s="10" t="s">
        <v>78</v>
      </c>
      <c r="C147" s="10" t="s">
        <v>425</v>
      </c>
      <c r="D147" s="10" t="s">
        <v>426</v>
      </c>
      <c r="E147" s="10">
        <v>1025461</v>
      </c>
      <c r="F147" s="10" t="s">
        <v>427</v>
      </c>
      <c r="G147" s="10" t="s">
        <v>44</v>
      </c>
      <c r="H147" s="5" t="s">
        <v>384</v>
      </c>
      <c r="I147" s="5">
        <v>0</v>
      </c>
      <c r="J147" s="5">
        <v>0</v>
      </c>
      <c r="K147" s="5">
        <v>0</v>
      </c>
      <c r="L147" s="11">
        <v>791000</v>
      </c>
      <c r="M147" s="2"/>
      <c r="N147" s="11">
        <v>738609.75</v>
      </c>
    </row>
    <row r="148" spans="1:14" ht="10.9" customHeight="1" x14ac:dyDescent="0.25">
      <c r="A148" s="10" t="s">
        <v>176</v>
      </c>
      <c r="B148" s="10" t="s">
        <v>51</v>
      </c>
      <c r="C148" s="10" t="s">
        <v>437</v>
      </c>
      <c r="D148" s="10" t="s">
        <v>438</v>
      </c>
      <c r="E148" s="10">
        <v>1025534</v>
      </c>
      <c r="F148" s="10" t="s">
        <v>439</v>
      </c>
      <c r="G148" s="10" t="s">
        <v>44</v>
      </c>
      <c r="H148" s="5" t="s">
        <v>286</v>
      </c>
      <c r="I148" s="5">
        <v>0</v>
      </c>
      <c r="J148" s="5">
        <v>0</v>
      </c>
      <c r="K148" s="5">
        <v>0</v>
      </c>
      <c r="L148" s="11">
        <v>2370100.6</v>
      </c>
      <c r="M148" s="2"/>
      <c r="N148" s="11">
        <v>108744.17</v>
      </c>
    </row>
    <row r="149" spans="1:14" ht="10.9" customHeight="1" x14ac:dyDescent="0.25">
      <c r="A149" s="10" t="s">
        <v>176</v>
      </c>
      <c r="B149" s="10" t="s">
        <v>51</v>
      </c>
      <c r="C149" s="10" t="s">
        <v>440</v>
      </c>
      <c r="D149" s="10" t="s">
        <v>441</v>
      </c>
      <c r="E149" s="10">
        <v>1025535</v>
      </c>
      <c r="F149" s="10" t="s">
        <v>442</v>
      </c>
      <c r="G149" s="10" t="s">
        <v>44</v>
      </c>
      <c r="H149" s="5" t="s">
        <v>286</v>
      </c>
      <c r="I149" s="5">
        <v>0</v>
      </c>
      <c r="J149" s="5">
        <v>0</v>
      </c>
      <c r="K149" s="5">
        <v>0</v>
      </c>
      <c r="L149" s="11">
        <v>465000</v>
      </c>
      <c r="M149" s="2"/>
      <c r="N149" s="11">
        <v>382280.24</v>
      </c>
    </row>
    <row r="150" spans="1:14" ht="10.9" customHeight="1" x14ac:dyDescent="0.25">
      <c r="A150" s="10" t="s">
        <v>176</v>
      </c>
      <c r="B150" s="10" t="s">
        <v>51</v>
      </c>
      <c r="C150" s="10" t="s">
        <v>443</v>
      </c>
      <c r="D150" s="10" t="s">
        <v>444</v>
      </c>
      <c r="E150" s="10">
        <v>1025536</v>
      </c>
      <c r="F150" s="10" t="s">
        <v>445</v>
      </c>
      <c r="G150" s="10" t="s">
        <v>44</v>
      </c>
      <c r="H150" s="5" t="s">
        <v>286</v>
      </c>
      <c r="I150" s="5">
        <v>0</v>
      </c>
      <c r="J150" s="5">
        <v>0</v>
      </c>
      <c r="K150" s="5">
        <v>0</v>
      </c>
      <c r="L150" s="11">
        <v>150000</v>
      </c>
      <c r="M150" s="2"/>
      <c r="N150" s="11">
        <v>139223.26999999999</v>
      </c>
    </row>
    <row r="151" spans="1:14" ht="10.9" customHeight="1" x14ac:dyDescent="0.25">
      <c r="A151" s="10" t="s">
        <v>176</v>
      </c>
      <c r="B151" s="10" t="s">
        <v>51</v>
      </c>
      <c r="C151" s="10" t="s">
        <v>446</v>
      </c>
      <c r="D151" s="10" t="s">
        <v>447</v>
      </c>
      <c r="E151" s="10">
        <v>1025540</v>
      </c>
      <c r="F151" s="10" t="s">
        <v>448</v>
      </c>
      <c r="G151" s="10" t="s">
        <v>44</v>
      </c>
      <c r="H151" s="5" t="s">
        <v>286</v>
      </c>
      <c r="I151" s="5">
        <v>0</v>
      </c>
      <c r="J151" s="5">
        <v>0</v>
      </c>
      <c r="K151" s="5">
        <v>0</v>
      </c>
      <c r="L151" s="11">
        <v>800000</v>
      </c>
      <c r="M151" s="2"/>
      <c r="N151" s="11">
        <v>664525.13</v>
      </c>
    </row>
    <row r="152" spans="1:14" ht="10.9" customHeight="1" x14ac:dyDescent="0.25">
      <c r="A152" s="10" t="s">
        <v>176</v>
      </c>
      <c r="B152" s="10" t="s">
        <v>51</v>
      </c>
      <c r="C152" s="10" t="s">
        <v>449</v>
      </c>
      <c r="D152" s="10" t="s">
        <v>450</v>
      </c>
      <c r="E152" s="10">
        <v>1025541</v>
      </c>
      <c r="F152" s="10" t="s">
        <v>451</v>
      </c>
      <c r="G152" s="10" t="s">
        <v>44</v>
      </c>
      <c r="H152" s="5" t="s">
        <v>286</v>
      </c>
      <c r="I152" s="5">
        <v>0</v>
      </c>
      <c r="J152" s="5">
        <v>0</v>
      </c>
      <c r="K152" s="5">
        <v>0</v>
      </c>
      <c r="L152" s="11">
        <v>350000</v>
      </c>
      <c r="M152" s="2"/>
      <c r="N152" s="11">
        <v>344036.92</v>
      </c>
    </row>
    <row r="153" spans="1:14" ht="10.9" customHeight="1" x14ac:dyDescent="0.25">
      <c r="A153" s="10" t="s">
        <v>176</v>
      </c>
      <c r="B153" s="10" t="s">
        <v>64</v>
      </c>
      <c r="C153" s="10" t="s">
        <v>467</v>
      </c>
      <c r="D153" s="10" t="s">
        <v>468</v>
      </c>
      <c r="E153" s="10">
        <v>1025761</v>
      </c>
      <c r="F153" s="10" t="s">
        <v>469</v>
      </c>
      <c r="G153" s="10" t="s">
        <v>44</v>
      </c>
      <c r="H153" s="5" t="s">
        <v>286</v>
      </c>
      <c r="I153" s="5">
        <v>0</v>
      </c>
      <c r="J153" s="5">
        <v>0</v>
      </c>
      <c r="K153" s="5">
        <v>0</v>
      </c>
      <c r="L153" s="11">
        <v>2000000</v>
      </c>
      <c r="M153" s="2"/>
      <c r="N153" s="11">
        <v>1934450.34</v>
      </c>
    </row>
    <row r="154" spans="1:14" ht="10.9" customHeight="1" x14ac:dyDescent="0.25">
      <c r="A154" s="10" t="s">
        <v>176</v>
      </c>
      <c r="B154" s="10" t="s">
        <v>88</v>
      </c>
      <c r="C154" s="10" t="s">
        <v>470</v>
      </c>
      <c r="D154" s="10" t="s">
        <v>471</v>
      </c>
      <c r="E154" s="10">
        <v>1025840</v>
      </c>
      <c r="F154" s="10" t="s">
        <v>472</v>
      </c>
      <c r="G154" s="10" t="s">
        <v>44</v>
      </c>
      <c r="H154" s="5" t="s">
        <v>384</v>
      </c>
      <c r="I154" s="5">
        <v>0</v>
      </c>
      <c r="J154" s="5">
        <v>0</v>
      </c>
      <c r="K154" s="5">
        <v>0</v>
      </c>
      <c r="L154" s="11">
        <v>29000000</v>
      </c>
      <c r="M154" s="2"/>
      <c r="N154" s="11">
        <v>19154588.039999999</v>
      </c>
    </row>
    <row r="155" spans="1:14" ht="10.9" customHeight="1" x14ac:dyDescent="0.25">
      <c r="A155" s="10" t="s">
        <v>176</v>
      </c>
      <c r="B155" s="10" t="s">
        <v>88</v>
      </c>
      <c r="C155" s="10" t="s">
        <v>473</v>
      </c>
      <c r="D155" s="10" t="s">
        <v>474</v>
      </c>
      <c r="E155" s="10">
        <v>1025897</v>
      </c>
      <c r="F155" s="10" t="s">
        <v>475</v>
      </c>
      <c r="G155" s="10" t="s">
        <v>44</v>
      </c>
      <c r="H155" s="5" t="s">
        <v>384</v>
      </c>
      <c r="I155" s="5">
        <v>0</v>
      </c>
      <c r="J155" s="5">
        <v>0</v>
      </c>
      <c r="K155" s="5">
        <v>0</v>
      </c>
      <c r="L155" s="11">
        <v>1650000</v>
      </c>
      <c r="M155" s="2"/>
      <c r="N155" s="11">
        <v>1470419.45</v>
      </c>
    </row>
    <row r="156" spans="1:14" ht="10.9" customHeight="1" x14ac:dyDescent="0.25">
      <c r="A156" s="10" t="s">
        <v>176</v>
      </c>
      <c r="B156" s="10" t="s">
        <v>88</v>
      </c>
      <c r="C156" s="10" t="s">
        <v>476</v>
      </c>
      <c r="D156" s="10" t="s">
        <v>477</v>
      </c>
      <c r="E156" s="10">
        <v>1025898</v>
      </c>
      <c r="F156" s="10" t="s">
        <v>478</v>
      </c>
      <c r="G156" s="10" t="s">
        <v>44</v>
      </c>
      <c r="H156" s="5" t="s">
        <v>384</v>
      </c>
      <c r="I156" s="5">
        <v>0</v>
      </c>
      <c r="J156" s="5">
        <v>0</v>
      </c>
      <c r="K156" s="5">
        <v>0</v>
      </c>
      <c r="L156" s="11">
        <v>785000</v>
      </c>
      <c r="M156" s="2"/>
      <c r="N156" s="11">
        <v>483791.54</v>
      </c>
    </row>
    <row r="157" spans="1:14" ht="10.9" customHeight="1" x14ac:dyDescent="0.25">
      <c r="A157" s="10" t="s">
        <v>176</v>
      </c>
      <c r="B157" s="10" t="s">
        <v>88</v>
      </c>
      <c r="C157" s="10" t="s">
        <v>479</v>
      </c>
      <c r="D157" s="10" t="s">
        <v>480</v>
      </c>
      <c r="E157" s="10">
        <v>1025924</v>
      </c>
      <c r="F157" s="10" t="s">
        <v>481</v>
      </c>
      <c r="G157" s="10" t="s">
        <v>44</v>
      </c>
      <c r="H157" s="5" t="s">
        <v>384</v>
      </c>
      <c r="I157" s="5">
        <v>0</v>
      </c>
      <c r="J157" s="5">
        <v>0</v>
      </c>
      <c r="K157" s="5">
        <v>0</v>
      </c>
      <c r="L157" s="11">
        <v>100000</v>
      </c>
      <c r="M157" s="2"/>
      <c r="N157" s="11">
        <v>1823.06</v>
      </c>
    </row>
    <row r="158" spans="1:14" ht="10.9" customHeight="1" x14ac:dyDescent="0.25">
      <c r="A158" s="10" t="s">
        <v>176</v>
      </c>
      <c r="B158" s="10" t="s">
        <v>78</v>
      </c>
      <c r="C158" s="10" t="s">
        <v>488</v>
      </c>
      <c r="D158" s="10" t="s">
        <v>489</v>
      </c>
      <c r="E158" s="10">
        <v>1025960</v>
      </c>
      <c r="F158" s="10" t="s">
        <v>490</v>
      </c>
      <c r="G158" s="10" t="s">
        <v>44</v>
      </c>
      <c r="H158" s="5" t="s">
        <v>384</v>
      </c>
      <c r="I158" s="5">
        <v>0</v>
      </c>
      <c r="J158" s="5">
        <v>0</v>
      </c>
      <c r="K158" s="5">
        <v>0</v>
      </c>
      <c r="L158" s="11">
        <v>4700000</v>
      </c>
      <c r="M158" s="2"/>
      <c r="N158" s="11">
        <v>2581598.48</v>
      </c>
    </row>
    <row r="159" spans="1:14" ht="10.9" customHeight="1" x14ac:dyDescent="0.25">
      <c r="A159" s="10" t="s">
        <v>176</v>
      </c>
      <c r="B159" s="10" t="s">
        <v>51</v>
      </c>
      <c r="C159" s="10" t="s">
        <v>491</v>
      </c>
      <c r="D159" s="10" t="s">
        <v>492</v>
      </c>
      <c r="E159" s="10">
        <v>1026061</v>
      </c>
      <c r="F159" s="10" t="s">
        <v>493</v>
      </c>
      <c r="G159" s="10" t="s">
        <v>44</v>
      </c>
      <c r="H159" s="5" t="s">
        <v>384</v>
      </c>
      <c r="I159" s="5">
        <v>0</v>
      </c>
      <c r="J159" s="5">
        <v>0</v>
      </c>
      <c r="K159" s="5">
        <v>0</v>
      </c>
      <c r="L159" s="11">
        <v>20222366</v>
      </c>
      <c r="M159" s="2"/>
      <c r="N159" s="11">
        <v>139575.66</v>
      </c>
    </row>
    <row r="160" spans="1:14" ht="10.9" customHeight="1" x14ac:dyDescent="0.25">
      <c r="A160" s="10" t="s">
        <v>176</v>
      </c>
      <c r="B160" s="10" t="s">
        <v>88</v>
      </c>
      <c r="C160" s="10" t="s">
        <v>494</v>
      </c>
      <c r="D160" s="10" t="s">
        <v>495</v>
      </c>
      <c r="E160" s="10">
        <v>1026063</v>
      </c>
      <c r="F160" s="10" t="s">
        <v>496</v>
      </c>
      <c r="G160" s="10" t="s">
        <v>44</v>
      </c>
      <c r="H160" s="5" t="s">
        <v>175</v>
      </c>
      <c r="I160" s="5">
        <v>0</v>
      </c>
      <c r="J160" s="5">
        <v>0</v>
      </c>
      <c r="K160" s="5">
        <v>0</v>
      </c>
      <c r="L160" s="11">
        <v>3775056.94</v>
      </c>
      <c r="M160" s="2"/>
      <c r="N160" s="11">
        <v>3479751.12</v>
      </c>
    </row>
    <row r="161" spans="1:14" ht="10.9" customHeight="1" x14ac:dyDescent="0.25">
      <c r="A161" s="10" t="s">
        <v>176</v>
      </c>
      <c r="B161" s="10" t="s">
        <v>88</v>
      </c>
      <c r="C161" s="10" t="s">
        <v>497</v>
      </c>
      <c r="D161" s="10" t="s">
        <v>498</v>
      </c>
      <c r="E161" s="10">
        <v>1026064</v>
      </c>
      <c r="F161" s="10" t="s">
        <v>499</v>
      </c>
      <c r="G161" s="10" t="s">
        <v>44</v>
      </c>
      <c r="H161" s="5" t="s">
        <v>175</v>
      </c>
      <c r="I161" s="5">
        <v>0</v>
      </c>
      <c r="J161" s="5">
        <v>0</v>
      </c>
      <c r="K161" s="5">
        <v>0</v>
      </c>
      <c r="L161" s="11">
        <v>3425056.94</v>
      </c>
      <c r="M161" s="2"/>
      <c r="N161" s="11">
        <v>3320183.84</v>
      </c>
    </row>
    <row r="162" spans="1:14" ht="10.9" customHeight="1" x14ac:dyDescent="0.25">
      <c r="A162" s="10" t="s">
        <v>176</v>
      </c>
      <c r="B162" s="10" t="s">
        <v>500</v>
      </c>
      <c r="C162" s="10" t="s">
        <v>501</v>
      </c>
      <c r="D162" s="10" t="s">
        <v>502</v>
      </c>
      <c r="E162" s="10">
        <v>1026065</v>
      </c>
      <c r="F162" s="10" t="s">
        <v>503</v>
      </c>
      <c r="G162" s="10" t="s">
        <v>44</v>
      </c>
      <c r="H162" s="5" t="s">
        <v>384</v>
      </c>
      <c r="I162" s="5">
        <v>0</v>
      </c>
      <c r="J162" s="5">
        <v>0</v>
      </c>
      <c r="K162" s="5">
        <v>0</v>
      </c>
      <c r="L162" s="11">
        <v>349653.27</v>
      </c>
      <c r="M162" s="2"/>
      <c r="N162" s="11">
        <v>14283.31</v>
      </c>
    </row>
    <row r="163" spans="1:14" ht="10.9" customHeight="1" x14ac:dyDescent="0.25">
      <c r="A163" s="10" t="s">
        <v>176</v>
      </c>
      <c r="B163" s="10" t="s">
        <v>500</v>
      </c>
      <c r="C163" s="10" t="s">
        <v>504</v>
      </c>
      <c r="D163" s="10" t="s">
        <v>505</v>
      </c>
      <c r="E163" s="10">
        <v>1026066</v>
      </c>
      <c r="F163" s="10" t="s">
        <v>506</v>
      </c>
      <c r="G163" s="10" t="s">
        <v>44</v>
      </c>
      <c r="H163" s="5" t="s">
        <v>384</v>
      </c>
      <c r="I163" s="5">
        <v>0</v>
      </c>
      <c r="J163" s="5">
        <v>0</v>
      </c>
      <c r="K163" s="5">
        <v>0</v>
      </c>
      <c r="L163" s="11">
        <v>369653.27</v>
      </c>
      <c r="M163" s="2"/>
      <c r="N163" s="11">
        <v>30161.24</v>
      </c>
    </row>
    <row r="164" spans="1:14" ht="10.9" customHeight="1" x14ac:dyDescent="0.25">
      <c r="A164" s="10" t="s">
        <v>176</v>
      </c>
      <c r="B164" s="10" t="s">
        <v>500</v>
      </c>
      <c r="C164" s="10" t="s">
        <v>510</v>
      </c>
      <c r="D164" s="10" t="s">
        <v>511</v>
      </c>
      <c r="E164" s="10">
        <v>1026089</v>
      </c>
      <c r="F164" s="10" t="s">
        <v>512</v>
      </c>
      <c r="G164" s="10" t="s">
        <v>44</v>
      </c>
      <c r="H164" s="5" t="s">
        <v>513</v>
      </c>
      <c r="I164" s="5">
        <v>0</v>
      </c>
      <c r="J164" s="5">
        <v>0</v>
      </c>
      <c r="K164" s="5">
        <v>0</v>
      </c>
      <c r="L164" s="11">
        <v>300000</v>
      </c>
      <c r="M164" s="2"/>
      <c r="N164" s="11">
        <v>66436.36</v>
      </c>
    </row>
    <row r="165" spans="1:14" ht="10.9" customHeight="1" x14ac:dyDescent="0.25">
      <c r="A165" s="10" t="s">
        <v>176</v>
      </c>
      <c r="B165" s="10" t="s">
        <v>500</v>
      </c>
      <c r="C165" s="10" t="s">
        <v>514</v>
      </c>
      <c r="D165" s="10" t="s">
        <v>515</v>
      </c>
      <c r="E165" s="10">
        <v>1026090</v>
      </c>
      <c r="F165" s="10" t="s">
        <v>516</v>
      </c>
      <c r="G165" s="10" t="s">
        <v>44</v>
      </c>
      <c r="H165" s="5" t="s">
        <v>513</v>
      </c>
      <c r="I165" s="5">
        <v>0</v>
      </c>
      <c r="J165" s="5">
        <v>0</v>
      </c>
      <c r="K165" s="5">
        <v>0</v>
      </c>
      <c r="L165" s="11">
        <v>126492.17</v>
      </c>
      <c r="M165" s="2"/>
      <c r="N165" s="11">
        <v>126492.17</v>
      </c>
    </row>
    <row r="166" spans="1:14" ht="10.9" customHeight="1" x14ac:dyDescent="0.25">
      <c r="A166" s="10" t="s">
        <v>176</v>
      </c>
      <c r="B166" s="10" t="s">
        <v>59</v>
      </c>
      <c r="C166" s="10" t="s">
        <v>517</v>
      </c>
      <c r="D166" s="10" t="s">
        <v>518</v>
      </c>
      <c r="E166" s="10">
        <v>1026095</v>
      </c>
      <c r="F166" s="10" t="s">
        <v>519</v>
      </c>
      <c r="G166" s="10" t="s">
        <v>44</v>
      </c>
      <c r="H166" s="5" t="s">
        <v>513</v>
      </c>
      <c r="I166" s="11">
        <v>150000</v>
      </c>
      <c r="J166" s="5">
        <v>0</v>
      </c>
      <c r="K166" s="5">
        <v>-100</v>
      </c>
      <c r="L166" s="11">
        <v>575000</v>
      </c>
      <c r="M166" s="2"/>
      <c r="N166" s="11">
        <v>132444.47</v>
      </c>
    </row>
    <row r="167" spans="1:14" ht="10.9" customHeight="1" x14ac:dyDescent="0.25">
      <c r="A167" s="10" t="s">
        <v>176</v>
      </c>
      <c r="B167" s="10" t="s">
        <v>59</v>
      </c>
      <c r="C167" s="10" t="s">
        <v>520</v>
      </c>
      <c r="D167" s="10" t="s">
        <v>521</v>
      </c>
      <c r="E167" s="10">
        <v>1026097</v>
      </c>
      <c r="F167" s="10" t="s">
        <v>522</v>
      </c>
      <c r="G167" s="10" t="s">
        <v>44</v>
      </c>
      <c r="H167" s="5" t="s">
        <v>513</v>
      </c>
      <c r="I167" s="5">
        <v>0</v>
      </c>
      <c r="J167" s="5">
        <v>0</v>
      </c>
      <c r="K167" s="5">
        <v>0</v>
      </c>
      <c r="L167" s="11">
        <v>111396.38</v>
      </c>
      <c r="M167" s="2"/>
      <c r="N167" s="11">
        <v>111396.38</v>
      </c>
    </row>
    <row r="168" spans="1:14" ht="10.9" customHeight="1" x14ac:dyDescent="0.25">
      <c r="A168" s="10" t="s">
        <v>176</v>
      </c>
      <c r="B168" s="10" t="s">
        <v>28</v>
      </c>
      <c r="C168" s="10" t="s">
        <v>523</v>
      </c>
      <c r="D168" s="10" t="s">
        <v>524</v>
      </c>
      <c r="E168" s="10">
        <v>1026098</v>
      </c>
      <c r="F168" s="10" t="s">
        <v>525</v>
      </c>
      <c r="G168" s="10" t="s">
        <v>44</v>
      </c>
      <c r="H168" s="5" t="s">
        <v>513</v>
      </c>
      <c r="I168" s="5">
        <v>0</v>
      </c>
      <c r="J168" s="5">
        <v>0</v>
      </c>
      <c r="K168" s="5">
        <v>0</v>
      </c>
      <c r="L168" s="11">
        <v>300000</v>
      </c>
      <c r="M168" s="2"/>
      <c r="N168" s="11">
        <v>10675.13</v>
      </c>
    </row>
    <row r="169" spans="1:14" ht="10.9" customHeight="1" x14ac:dyDescent="0.25">
      <c r="A169" s="10" t="s">
        <v>176</v>
      </c>
      <c r="B169" s="10" t="s">
        <v>28</v>
      </c>
      <c r="C169" s="10" t="s">
        <v>526</v>
      </c>
      <c r="D169" s="10" t="s">
        <v>527</v>
      </c>
      <c r="E169" s="10">
        <v>1026099</v>
      </c>
      <c r="F169" s="10" t="s">
        <v>528</v>
      </c>
      <c r="G169" s="10" t="s">
        <v>44</v>
      </c>
      <c r="H169" s="5" t="s">
        <v>513</v>
      </c>
      <c r="I169" s="5">
        <v>0</v>
      </c>
      <c r="J169" s="5">
        <v>0</v>
      </c>
      <c r="K169" s="5">
        <v>0</v>
      </c>
      <c r="L169" s="11">
        <v>150000</v>
      </c>
      <c r="M169" s="2"/>
      <c r="N169" s="11">
        <v>63651.44</v>
      </c>
    </row>
    <row r="170" spans="1:14" ht="10.9" customHeight="1" x14ac:dyDescent="0.25">
      <c r="A170" s="10" t="s">
        <v>176</v>
      </c>
      <c r="B170" s="10" t="s">
        <v>28</v>
      </c>
      <c r="C170" s="10" t="s">
        <v>529</v>
      </c>
      <c r="D170" s="10" t="s">
        <v>530</v>
      </c>
      <c r="E170" s="10">
        <v>1026101</v>
      </c>
      <c r="F170" s="10" t="s">
        <v>531</v>
      </c>
      <c r="G170" s="10" t="s">
        <v>44</v>
      </c>
      <c r="H170" s="5" t="s">
        <v>513</v>
      </c>
      <c r="I170" s="5">
        <v>0</v>
      </c>
      <c r="J170" s="5">
        <v>0</v>
      </c>
      <c r="K170" s="5">
        <v>0</v>
      </c>
      <c r="L170" s="11">
        <v>1867677.14</v>
      </c>
      <c r="M170" s="2"/>
      <c r="N170" s="11">
        <v>1413859.65</v>
      </c>
    </row>
    <row r="171" spans="1:14" ht="10.9" customHeight="1" x14ac:dyDescent="0.25">
      <c r="A171" s="10" t="s">
        <v>176</v>
      </c>
      <c r="B171" s="10" t="s">
        <v>28</v>
      </c>
      <c r="C171" s="10" t="s">
        <v>532</v>
      </c>
      <c r="D171" s="10" t="s">
        <v>533</v>
      </c>
      <c r="E171" s="10">
        <v>1026102</v>
      </c>
      <c r="F171" s="10" t="s">
        <v>534</v>
      </c>
      <c r="G171" s="10" t="s">
        <v>44</v>
      </c>
      <c r="H171" s="5" t="s">
        <v>513</v>
      </c>
      <c r="I171" s="5">
        <v>0</v>
      </c>
      <c r="J171" s="5">
        <v>0</v>
      </c>
      <c r="K171" s="5">
        <v>0</v>
      </c>
      <c r="L171" s="11">
        <v>2500000</v>
      </c>
      <c r="M171" s="2"/>
      <c r="N171" s="11">
        <v>1204355.43</v>
      </c>
    </row>
    <row r="172" spans="1:14" ht="10.9" customHeight="1" x14ac:dyDescent="0.25">
      <c r="A172" s="10" t="s">
        <v>176</v>
      </c>
      <c r="B172" s="10" t="s">
        <v>28</v>
      </c>
      <c r="C172" s="10" t="s">
        <v>535</v>
      </c>
      <c r="D172" s="10" t="s">
        <v>536</v>
      </c>
      <c r="E172" s="10">
        <v>1026104</v>
      </c>
      <c r="F172" s="10" t="s">
        <v>537</v>
      </c>
      <c r="G172" s="10" t="s">
        <v>44</v>
      </c>
      <c r="H172" s="5" t="s">
        <v>513</v>
      </c>
      <c r="I172" s="5">
        <v>0</v>
      </c>
      <c r="J172" s="5">
        <v>0</v>
      </c>
      <c r="K172" s="5">
        <v>0</v>
      </c>
      <c r="L172" s="11">
        <v>154700</v>
      </c>
      <c r="M172" s="2"/>
      <c r="N172" s="11">
        <v>141196.95000000001</v>
      </c>
    </row>
    <row r="173" spans="1:14" ht="10.9" customHeight="1" x14ac:dyDescent="0.25">
      <c r="A173" s="10" t="s">
        <v>176</v>
      </c>
      <c r="B173" s="10" t="s">
        <v>28</v>
      </c>
      <c r="C173" s="10" t="s">
        <v>538</v>
      </c>
      <c r="D173" s="10" t="s">
        <v>539</v>
      </c>
      <c r="E173" s="10">
        <v>1026105</v>
      </c>
      <c r="F173" s="10" t="s">
        <v>540</v>
      </c>
      <c r="G173" s="10" t="s">
        <v>44</v>
      </c>
      <c r="H173" s="5" t="s">
        <v>513</v>
      </c>
      <c r="I173" s="5">
        <v>0</v>
      </c>
      <c r="J173" s="5">
        <v>0</v>
      </c>
      <c r="K173" s="5">
        <v>0</v>
      </c>
      <c r="L173" s="11">
        <v>600000</v>
      </c>
      <c r="M173" s="2"/>
      <c r="N173" s="11">
        <v>108910.94</v>
      </c>
    </row>
    <row r="174" spans="1:14" ht="10.9" customHeight="1" x14ac:dyDescent="0.25">
      <c r="A174" s="10" t="s">
        <v>176</v>
      </c>
      <c r="B174" s="10" t="s">
        <v>28</v>
      </c>
      <c r="C174" s="10" t="s">
        <v>541</v>
      </c>
      <c r="D174" s="10" t="s">
        <v>542</v>
      </c>
      <c r="E174" s="10">
        <v>1026106</v>
      </c>
      <c r="F174" s="10" t="s">
        <v>543</v>
      </c>
      <c r="G174" s="10" t="s">
        <v>44</v>
      </c>
      <c r="H174" s="5" t="s">
        <v>513</v>
      </c>
      <c r="I174" s="5">
        <v>0</v>
      </c>
      <c r="J174" s="5">
        <v>0</v>
      </c>
      <c r="K174" s="5">
        <v>0</v>
      </c>
      <c r="L174" s="11">
        <v>285000</v>
      </c>
      <c r="M174" s="2"/>
      <c r="N174" s="11">
        <v>4889.47</v>
      </c>
    </row>
    <row r="175" spans="1:14" ht="10.9" customHeight="1" x14ac:dyDescent="0.25">
      <c r="A175" s="10" t="s">
        <v>176</v>
      </c>
      <c r="B175" s="10" t="s">
        <v>28</v>
      </c>
      <c r="C175" s="10" t="s">
        <v>544</v>
      </c>
      <c r="D175" s="10" t="s">
        <v>545</v>
      </c>
      <c r="E175" s="10">
        <v>1026107</v>
      </c>
      <c r="F175" s="10" t="s">
        <v>546</v>
      </c>
      <c r="G175" s="10" t="s">
        <v>44</v>
      </c>
      <c r="H175" s="5" t="s">
        <v>513</v>
      </c>
      <c r="I175" s="5">
        <v>0</v>
      </c>
      <c r="J175" s="5">
        <v>0</v>
      </c>
      <c r="K175" s="5">
        <v>0</v>
      </c>
      <c r="L175" s="11">
        <v>161201.04</v>
      </c>
      <c r="M175" s="2"/>
      <c r="N175" s="11">
        <v>161201.04</v>
      </c>
    </row>
    <row r="176" spans="1:14" ht="10.9" customHeight="1" x14ac:dyDescent="0.25">
      <c r="A176" s="10" t="s">
        <v>176</v>
      </c>
      <c r="B176" s="10" t="s">
        <v>83</v>
      </c>
      <c r="C176" s="10" t="s">
        <v>547</v>
      </c>
      <c r="D176" s="10" t="s">
        <v>548</v>
      </c>
      <c r="E176" s="10">
        <v>1026108</v>
      </c>
      <c r="F176" s="10" t="s">
        <v>549</v>
      </c>
      <c r="G176" s="10" t="s">
        <v>44</v>
      </c>
      <c r="H176" s="5" t="s">
        <v>513</v>
      </c>
      <c r="I176" s="5">
        <v>0</v>
      </c>
      <c r="J176" s="5">
        <v>0</v>
      </c>
      <c r="K176" s="5">
        <v>0</v>
      </c>
      <c r="L176" s="11">
        <v>335000</v>
      </c>
      <c r="M176" s="2"/>
      <c r="N176" s="11">
        <v>117263.76</v>
      </c>
    </row>
    <row r="177" spans="1:14" ht="10.9" customHeight="1" x14ac:dyDescent="0.25">
      <c r="A177" s="10" t="s">
        <v>176</v>
      </c>
      <c r="B177" s="10" t="s">
        <v>83</v>
      </c>
      <c r="C177" s="10" t="s">
        <v>550</v>
      </c>
      <c r="D177" s="10" t="s">
        <v>551</v>
      </c>
      <c r="E177" s="10">
        <v>1026110</v>
      </c>
      <c r="F177" s="10" t="s">
        <v>552</v>
      </c>
      <c r="G177" s="10" t="s">
        <v>44</v>
      </c>
      <c r="H177" s="5" t="s">
        <v>513</v>
      </c>
      <c r="I177" s="5">
        <v>0</v>
      </c>
      <c r="J177" s="5">
        <v>0</v>
      </c>
      <c r="K177" s="5">
        <v>0</v>
      </c>
      <c r="L177" s="11">
        <v>335000</v>
      </c>
      <c r="M177" s="2"/>
      <c r="N177" s="11">
        <v>119807.73</v>
      </c>
    </row>
    <row r="178" spans="1:14" ht="10.9" customHeight="1" x14ac:dyDescent="0.25">
      <c r="A178" s="10" t="s">
        <v>176</v>
      </c>
      <c r="B178" s="10" t="s">
        <v>83</v>
      </c>
      <c r="C178" s="10" t="s">
        <v>553</v>
      </c>
      <c r="D178" s="10" t="s">
        <v>554</v>
      </c>
      <c r="E178" s="10">
        <v>1026111</v>
      </c>
      <c r="F178" s="10" t="s">
        <v>555</v>
      </c>
      <c r="G178" s="10" t="s">
        <v>44</v>
      </c>
      <c r="H178" s="5" t="s">
        <v>513</v>
      </c>
      <c r="I178" s="5">
        <v>0</v>
      </c>
      <c r="J178" s="5">
        <v>0</v>
      </c>
      <c r="K178" s="5">
        <v>0</v>
      </c>
      <c r="L178" s="11">
        <v>345000</v>
      </c>
      <c r="M178" s="2"/>
      <c r="N178" s="11">
        <v>122441.23</v>
      </c>
    </row>
    <row r="179" spans="1:14" ht="10.9" customHeight="1" x14ac:dyDescent="0.25">
      <c r="A179" s="10" t="s">
        <v>176</v>
      </c>
      <c r="B179" s="10" t="s">
        <v>83</v>
      </c>
      <c r="C179" s="10" t="s">
        <v>556</v>
      </c>
      <c r="D179" s="10" t="s">
        <v>557</v>
      </c>
      <c r="E179" s="10">
        <v>1026112</v>
      </c>
      <c r="F179" s="10" t="s">
        <v>558</v>
      </c>
      <c r="G179" s="10" t="s">
        <v>44</v>
      </c>
      <c r="H179" s="5" t="s">
        <v>513</v>
      </c>
      <c r="I179" s="5">
        <v>0</v>
      </c>
      <c r="J179" s="5">
        <v>0</v>
      </c>
      <c r="K179" s="5">
        <v>0</v>
      </c>
      <c r="L179" s="11">
        <v>90000</v>
      </c>
      <c r="M179" s="2"/>
      <c r="N179" s="11">
        <v>39143.120000000003</v>
      </c>
    </row>
    <row r="180" spans="1:14" ht="10.9" customHeight="1" x14ac:dyDescent="0.25">
      <c r="A180" s="10" t="s">
        <v>176</v>
      </c>
      <c r="B180" s="10" t="s">
        <v>83</v>
      </c>
      <c r="C180" s="10" t="s">
        <v>559</v>
      </c>
      <c r="D180" s="10" t="s">
        <v>560</v>
      </c>
      <c r="E180" s="10">
        <v>1026113</v>
      </c>
      <c r="F180" s="10" t="s">
        <v>561</v>
      </c>
      <c r="G180" s="10" t="s">
        <v>44</v>
      </c>
      <c r="H180" s="5" t="s">
        <v>513</v>
      </c>
      <c r="I180" s="5">
        <v>0</v>
      </c>
      <c r="J180" s="5">
        <v>0</v>
      </c>
      <c r="K180" s="5">
        <v>0</v>
      </c>
      <c r="L180" s="11">
        <v>335000</v>
      </c>
      <c r="M180" s="2"/>
      <c r="N180" s="11">
        <v>117784</v>
      </c>
    </row>
    <row r="181" spans="1:14" ht="10.9" customHeight="1" x14ac:dyDescent="0.25">
      <c r="A181" s="10" t="s">
        <v>176</v>
      </c>
      <c r="B181" s="10" t="s">
        <v>78</v>
      </c>
      <c r="C181" s="10" t="s">
        <v>562</v>
      </c>
      <c r="D181" s="10" t="s">
        <v>563</v>
      </c>
      <c r="E181" s="10">
        <v>1026117</v>
      </c>
      <c r="F181" s="10" t="s">
        <v>564</v>
      </c>
      <c r="G181" s="10" t="s">
        <v>44</v>
      </c>
      <c r="H181" s="5" t="s">
        <v>513</v>
      </c>
      <c r="I181" s="5">
        <v>0</v>
      </c>
      <c r="J181" s="5">
        <v>0</v>
      </c>
      <c r="K181" s="5">
        <v>0</v>
      </c>
      <c r="L181" s="11">
        <v>800000</v>
      </c>
      <c r="M181" s="2"/>
      <c r="N181" s="11">
        <v>563806.05000000005</v>
      </c>
    </row>
    <row r="182" spans="1:14" ht="10.9" customHeight="1" x14ac:dyDescent="0.25">
      <c r="A182" s="10" t="s">
        <v>176</v>
      </c>
      <c r="B182" s="10" t="s">
        <v>51</v>
      </c>
      <c r="C182" s="10" t="s">
        <v>565</v>
      </c>
      <c r="D182" s="10" t="s">
        <v>566</v>
      </c>
      <c r="E182" s="10">
        <v>1026118</v>
      </c>
      <c r="F182" s="10" t="s">
        <v>567</v>
      </c>
      <c r="G182" s="10" t="s">
        <v>44</v>
      </c>
      <c r="H182" s="5" t="s">
        <v>384</v>
      </c>
      <c r="I182" s="5">
        <v>0</v>
      </c>
      <c r="J182" s="5">
        <v>0</v>
      </c>
      <c r="K182" s="5">
        <v>0</v>
      </c>
      <c r="L182" s="11">
        <v>170000</v>
      </c>
      <c r="M182" s="2"/>
      <c r="N182" s="11">
        <v>147748.29999999999</v>
      </c>
    </row>
    <row r="183" spans="1:14" ht="10.9" customHeight="1" x14ac:dyDescent="0.25">
      <c r="A183" s="10" t="s">
        <v>176</v>
      </c>
      <c r="B183" s="10" t="s">
        <v>51</v>
      </c>
      <c r="C183" s="10" t="s">
        <v>568</v>
      </c>
      <c r="D183" s="10" t="s">
        <v>569</v>
      </c>
      <c r="E183" s="10">
        <v>1026119</v>
      </c>
      <c r="F183" s="10" t="s">
        <v>570</v>
      </c>
      <c r="G183" s="10" t="s">
        <v>44</v>
      </c>
      <c r="H183" s="5" t="s">
        <v>384</v>
      </c>
      <c r="I183" s="5">
        <v>0</v>
      </c>
      <c r="J183" s="5">
        <v>0</v>
      </c>
      <c r="K183" s="5">
        <v>0</v>
      </c>
      <c r="L183" s="11">
        <v>185000</v>
      </c>
      <c r="M183" s="2"/>
      <c r="N183" s="11">
        <v>174361.67</v>
      </c>
    </row>
    <row r="184" spans="1:14" ht="10.9" customHeight="1" x14ac:dyDescent="0.25">
      <c r="A184" s="10" t="s">
        <v>176</v>
      </c>
      <c r="B184" s="10" t="s">
        <v>51</v>
      </c>
      <c r="C184" s="10" t="s">
        <v>571</v>
      </c>
      <c r="D184" s="10" t="s">
        <v>572</v>
      </c>
      <c r="E184" s="10">
        <v>1026123</v>
      </c>
      <c r="F184" s="10" t="s">
        <v>573</v>
      </c>
      <c r="G184" s="10" t="s">
        <v>44</v>
      </c>
      <c r="H184" s="5" t="s">
        <v>384</v>
      </c>
      <c r="I184" s="5">
        <v>0</v>
      </c>
      <c r="J184" s="5">
        <v>0</v>
      </c>
      <c r="K184" s="5">
        <v>0</v>
      </c>
      <c r="L184" s="11">
        <v>135802.35</v>
      </c>
      <c r="M184" s="2"/>
      <c r="N184" s="11">
        <v>126771.97</v>
      </c>
    </row>
    <row r="185" spans="1:14" ht="10.9" customHeight="1" x14ac:dyDescent="0.25">
      <c r="A185" s="10" t="s">
        <v>176</v>
      </c>
      <c r="B185" s="10" t="s">
        <v>83</v>
      </c>
      <c r="C185" s="10" t="s">
        <v>595</v>
      </c>
      <c r="D185" s="10" t="s">
        <v>596</v>
      </c>
      <c r="E185" s="10">
        <v>1026220</v>
      </c>
      <c r="F185" s="10" t="s">
        <v>597</v>
      </c>
      <c r="G185" s="10" t="s">
        <v>44</v>
      </c>
      <c r="H185" s="5" t="s">
        <v>513</v>
      </c>
      <c r="I185" s="5">
        <v>0</v>
      </c>
      <c r="J185" s="5">
        <v>0</v>
      </c>
      <c r="K185" s="5">
        <v>0</v>
      </c>
      <c r="L185" s="11">
        <v>475000</v>
      </c>
      <c r="M185" s="2"/>
      <c r="N185" s="11">
        <v>164235.81</v>
      </c>
    </row>
    <row r="186" spans="1:14" ht="10.9" customHeight="1" x14ac:dyDescent="0.25">
      <c r="A186" s="10" t="s">
        <v>176</v>
      </c>
      <c r="B186" s="10" t="s">
        <v>88</v>
      </c>
      <c r="C186" s="10" t="s">
        <v>598</v>
      </c>
      <c r="D186" s="10" t="s">
        <v>599</v>
      </c>
      <c r="E186" s="10">
        <v>1026221</v>
      </c>
      <c r="F186" s="10" t="s">
        <v>600</v>
      </c>
      <c r="G186" s="10" t="s">
        <v>44</v>
      </c>
      <c r="H186" s="5" t="s">
        <v>513</v>
      </c>
      <c r="I186" s="5">
        <v>0</v>
      </c>
      <c r="J186" s="5">
        <v>0</v>
      </c>
      <c r="K186" s="5">
        <v>0</v>
      </c>
      <c r="L186" s="11">
        <v>4313963.79</v>
      </c>
      <c r="M186" s="2"/>
      <c r="N186" s="11">
        <v>187442.32</v>
      </c>
    </row>
    <row r="187" spans="1:14" ht="10.9" customHeight="1" x14ac:dyDescent="0.25">
      <c r="A187" s="10" t="s">
        <v>176</v>
      </c>
      <c r="B187" s="10" t="s">
        <v>500</v>
      </c>
      <c r="C187" s="10" t="s">
        <v>601</v>
      </c>
      <c r="D187" s="10" t="s">
        <v>602</v>
      </c>
      <c r="E187" s="10">
        <v>1026222</v>
      </c>
      <c r="F187" s="10" t="s">
        <v>603</v>
      </c>
      <c r="G187" s="10" t="s">
        <v>44</v>
      </c>
      <c r="H187" s="5" t="s">
        <v>513</v>
      </c>
      <c r="I187" s="5">
        <v>0</v>
      </c>
      <c r="J187" s="5">
        <v>0</v>
      </c>
      <c r="K187" s="5">
        <v>0</v>
      </c>
      <c r="L187" s="11">
        <v>250000</v>
      </c>
      <c r="M187" s="12" t="s">
        <v>40</v>
      </c>
      <c r="N187" s="11">
        <v>248998.44</v>
      </c>
    </row>
    <row r="188" spans="1:14" ht="10.9" customHeight="1" x14ac:dyDescent="0.25">
      <c r="A188" s="10" t="s">
        <v>176</v>
      </c>
      <c r="B188" s="10" t="s">
        <v>500</v>
      </c>
      <c r="C188" s="10" t="s">
        <v>604</v>
      </c>
      <c r="D188" s="10" t="s">
        <v>605</v>
      </c>
      <c r="E188" s="10">
        <v>1026243</v>
      </c>
      <c r="F188" s="10" t="s">
        <v>606</v>
      </c>
      <c r="G188" s="10" t="s">
        <v>44</v>
      </c>
      <c r="H188" s="5" t="s">
        <v>384</v>
      </c>
      <c r="I188" s="5">
        <v>0</v>
      </c>
      <c r="J188" s="5">
        <v>0</v>
      </c>
      <c r="K188" s="5">
        <v>0</v>
      </c>
      <c r="L188" s="11">
        <v>450000</v>
      </c>
      <c r="M188" s="2"/>
      <c r="N188" s="11">
        <v>354182.66</v>
      </c>
    </row>
    <row r="189" spans="1:14" ht="10.9" customHeight="1" x14ac:dyDescent="0.25">
      <c r="A189" s="10" t="s">
        <v>176</v>
      </c>
      <c r="B189" s="10" t="s">
        <v>500</v>
      </c>
      <c r="C189" s="10" t="s">
        <v>607</v>
      </c>
      <c r="D189" s="10" t="s">
        <v>608</v>
      </c>
      <c r="E189" s="10">
        <v>1026245</v>
      </c>
      <c r="F189" s="10" t="s">
        <v>609</v>
      </c>
      <c r="G189" s="10" t="s">
        <v>44</v>
      </c>
      <c r="H189" s="5" t="s">
        <v>384</v>
      </c>
      <c r="I189" s="5">
        <v>0</v>
      </c>
      <c r="J189" s="5">
        <v>0</v>
      </c>
      <c r="K189" s="5">
        <v>0</v>
      </c>
      <c r="L189" s="11">
        <v>1190000</v>
      </c>
      <c r="M189" s="2"/>
      <c r="N189" s="11">
        <v>891926.98</v>
      </c>
    </row>
    <row r="190" spans="1:14" ht="10.9" customHeight="1" x14ac:dyDescent="0.25">
      <c r="A190" s="10" t="s">
        <v>176</v>
      </c>
      <c r="B190" s="10" t="s">
        <v>500</v>
      </c>
      <c r="C190" s="10" t="s">
        <v>610</v>
      </c>
      <c r="D190" s="10" t="s">
        <v>611</v>
      </c>
      <c r="E190" s="10">
        <v>1026246</v>
      </c>
      <c r="F190" s="10" t="s">
        <v>612</v>
      </c>
      <c r="G190" s="10" t="s">
        <v>44</v>
      </c>
      <c r="H190" s="5" t="s">
        <v>384</v>
      </c>
      <c r="I190" s="5">
        <v>0</v>
      </c>
      <c r="J190" s="5">
        <v>0</v>
      </c>
      <c r="K190" s="5">
        <v>0</v>
      </c>
      <c r="L190" s="11">
        <v>250000</v>
      </c>
      <c r="M190" s="2"/>
      <c r="N190" s="11">
        <v>45165.89</v>
      </c>
    </row>
    <row r="191" spans="1:14" ht="10.9" customHeight="1" x14ac:dyDescent="0.25">
      <c r="A191" s="10" t="s">
        <v>176</v>
      </c>
      <c r="B191" s="10" t="s">
        <v>88</v>
      </c>
      <c r="C191" s="10" t="s">
        <v>613</v>
      </c>
      <c r="D191" s="10" t="s">
        <v>614</v>
      </c>
      <c r="E191" s="10">
        <v>1026247</v>
      </c>
      <c r="F191" s="10" t="s">
        <v>615</v>
      </c>
      <c r="G191" s="10" t="s">
        <v>44</v>
      </c>
      <c r="H191" s="5" t="s">
        <v>384</v>
      </c>
      <c r="I191" s="5">
        <v>0</v>
      </c>
      <c r="J191" s="5">
        <v>0</v>
      </c>
      <c r="K191" s="5">
        <v>0</v>
      </c>
      <c r="L191" s="11">
        <v>4300000</v>
      </c>
      <c r="M191" s="2"/>
      <c r="N191" s="11">
        <v>3512989.97</v>
      </c>
    </row>
    <row r="192" spans="1:14" ht="10.9" customHeight="1" x14ac:dyDescent="0.25">
      <c r="A192" s="10" t="s">
        <v>176</v>
      </c>
      <c r="B192" s="10" t="s">
        <v>500</v>
      </c>
      <c r="C192" s="10" t="s">
        <v>616</v>
      </c>
      <c r="D192" s="10" t="s">
        <v>617</v>
      </c>
      <c r="E192" s="10">
        <v>1026248</v>
      </c>
      <c r="F192" s="10" t="s">
        <v>618</v>
      </c>
      <c r="G192" s="10" t="s">
        <v>44</v>
      </c>
      <c r="H192" s="5" t="s">
        <v>384</v>
      </c>
      <c r="I192" s="5">
        <v>0</v>
      </c>
      <c r="J192" s="5">
        <v>0</v>
      </c>
      <c r="K192" s="5">
        <v>0</v>
      </c>
      <c r="L192" s="11">
        <v>357847.37</v>
      </c>
      <c r="M192" s="2"/>
      <c r="N192" s="11">
        <v>255883.51</v>
      </c>
    </row>
    <row r="193" spans="1:14" ht="10.9" customHeight="1" x14ac:dyDescent="0.25">
      <c r="A193" s="10" t="s">
        <v>176</v>
      </c>
      <c r="B193" s="10" t="s">
        <v>500</v>
      </c>
      <c r="C193" s="10" t="s">
        <v>622</v>
      </c>
      <c r="D193" s="10" t="s">
        <v>623</v>
      </c>
      <c r="E193" s="10">
        <v>1026763</v>
      </c>
      <c r="F193" s="10" t="s">
        <v>624</v>
      </c>
      <c r="G193" s="10" t="s">
        <v>44</v>
      </c>
      <c r="H193" s="5" t="s">
        <v>513</v>
      </c>
      <c r="I193" s="5">
        <v>0</v>
      </c>
      <c r="J193" s="5">
        <v>0</v>
      </c>
      <c r="K193" s="5">
        <v>0</v>
      </c>
      <c r="L193" s="11">
        <v>200000</v>
      </c>
      <c r="M193" s="2"/>
      <c r="N193" s="11">
        <v>91098.3</v>
      </c>
    </row>
    <row r="194" spans="1:14" ht="10.9" customHeight="1" x14ac:dyDescent="0.25">
      <c r="A194" s="10" t="s">
        <v>176</v>
      </c>
      <c r="B194" s="10" t="s">
        <v>500</v>
      </c>
      <c r="C194" s="10" t="s">
        <v>625</v>
      </c>
      <c r="D194" s="10" t="s">
        <v>626</v>
      </c>
      <c r="E194" s="10">
        <v>1026764</v>
      </c>
      <c r="F194" s="10" t="s">
        <v>627</v>
      </c>
      <c r="G194" s="10" t="s">
        <v>44</v>
      </c>
      <c r="H194" s="5" t="s">
        <v>513</v>
      </c>
      <c r="I194" s="5">
        <v>0</v>
      </c>
      <c r="J194" s="5">
        <v>0</v>
      </c>
      <c r="K194" s="5">
        <v>0</v>
      </c>
      <c r="L194" s="11">
        <v>200000</v>
      </c>
      <c r="M194" s="2"/>
      <c r="N194" s="11">
        <v>90980.71</v>
      </c>
    </row>
    <row r="195" spans="1:14" ht="10.9" customHeight="1" x14ac:dyDescent="0.25">
      <c r="A195" s="10" t="s">
        <v>176</v>
      </c>
      <c r="B195" s="10" t="s">
        <v>88</v>
      </c>
      <c r="C195" s="10" t="s">
        <v>628</v>
      </c>
      <c r="D195" s="10" t="s">
        <v>629</v>
      </c>
      <c r="E195" s="10">
        <v>1026799</v>
      </c>
      <c r="F195" s="10" t="s">
        <v>630</v>
      </c>
      <c r="G195" s="10" t="s">
        <v>44</v>
      </c>
      <c r="H195" s="5" t="s">
        <v>175</v>
      </c>
      <c r="I195" s="5">
        <v>0</v>
      </c>
      <c r="J195" s="5">
        <v>0</v>
      </c>
      <c r="K195" s="5">
        <v>0</v>
      </c>
      <c r="L195" s="11">
        <v>343033.93</v>
      </c>
      <c r="M195" s="2"/>
      <c r="N195" s="11">
        <v>343033.93</v>
      </c>
    </row>
    <row r="196" spans="1:14" ht="10.9" customHeight="1" x14ac:dyDescent="0.25">
      <c r="A196" s="10" t="s">
        <v>176</v>
      </c>
      <c r="B196" s="10" t="s">
        <v>500</v>
      </c>
      <c r="C196" s="10" t="s">
        <v>642</v>
      </c>
      <c r="D196" s="10" t="s">
        <v>643</v>
      </c>
      <c r="E196" s="10">
        <v>1026824</v>
      </c>
      <c r="F196" s="10" t="s">
        <v>644</v>
      </c>
      <c r="G196" s="10" t="s">
        <v>44</v>
      </c>
      <c r="H196" s="5" t="s">
        <v>633</v>
      </c>
      <c r="I196" s="5">
        <v>0</v>
      </c>
      <c r="J196" s="5">
        <v>0</v>
      </c>
      <c r="K196" s="5">
        <v>0</v>
      </c>
      <c r="L196" s="11">
        <v>850000</v>
      </c>
      <c r="M196" s="2"/>
      <c r="N196" s="11">
        <v>96785.34</v>
      </c>
    </row>
    <row r="197" spans="1:14" ht="10.9" customHeight="1" x14ac:dyDescent="0.25">
      <c r="A197" s="10" t="s">
        <v>176</v>
      </c>
      <c r="B197" s="10" t="s">
        <v>500</v>
      </c>
      <c r="C197" s="10" t="s">
        <v>645</v>
      </c>
      <c r="D197" s="10" t="s">
        <v>646</v>
      </c>
      <c r="E197" s="10">
        <v>1026825</v>
      </c>
      <c r="F197" s="10" t="s">
        <v>647</v>
      </c>
      <c r="G197" s="10" t="s">
        <v>44</v>
      </c>
      <c r="H197" s="5" t="s">
        <v>633</v>
      </c>
      <c r="I197" s="5">
        <v>0</v>
      </c>
      <c r="J197" s="5">
        <v>0</v>
      </c>
      <c r="K197" s="5">
        <v>0</v>
      </c>
      <c r="L197" s="11">
        <v>630000</v>
      </c>
      <c r="M197" s="2"/>
      <c r="N197" s="11">
        <v>106761.07</v>
      </c>
    </row>
    <row r="198" spans="1:14" ht="14.45" customHeight="1" x14ac:dyDescent="0.25">
      <c r="A198" s="10" t="s">
        <v>176</v>
      </c>
      <c r="B198" s="10" t="s">
        <v>88</v>
      </c>
      <c r="C198" s="10" t="s">
        <v>648</v>
      </c>
      <c r="D198" s="10" t="s">
        <v>649</v>
      </c>
      <c r="E198" s="10">
        <v>1026828</v>
      </c>
      <c r="F198" s="10" t="s">
        <v>650</v>
      </c>
      <c r="G198" s="10" t="s">
        <v>44</v>
      </c>
      <c r="H198" s="5" t="s">
        <v>633</v>
      </c>
      <c r="I198" s="5">
        <v>0</v>
      </c>
      <c r="J198" s="5">
        <v>0</v>
      </c>
      <c r="K198" s="5">
        <v>0</v>
      </c>
      <c r="L198" s="11">
        <v>500000</v>
      </c>
      <c r="M198" s="2"/>
      <c r="N198" s="11">
        <v>5020.55</v>
      </c>
    </row>
    <row r="199" spans="1:14" ht="10.9" customHeight="1" x14ac:dyDescent="0.25">
      <c r="A199" s="10" t="s">
        <v>176</v>
      </c>
      <c r="B199" s="10" t="s">
        <v>59</v>
      </c>
      <c r="C199" s="10" t="s">
        <v>651</v>
      </c>
      <c r="D199" s="10" t="s">
        <v>652</v>
      </c>
      <c r="E199" s="10">
        <v>1026829</v>
      </c>
      <c r="F199" s="10" t="s">
        <v>653</v>
      </c>
      <c r="G199" s="10" t="s">
        <v>44</v>
      </c>
      <c r="H199" s="5" t="s">
        <v>633</v>
      </c>
      <c r="I199" s="5">
        <v>0</v>
      </c>
      <c r="J199" s="5">
        <v>0</v>
      </c>
      <c r="K199" s="5">
        <v>0</v>
      </c>
      <c r="L199" s="11">
        <v>100000</v>
      </c>
      <c r="M199" s="2"/>
      <c r="N199" s="11">
        <v>27158.49</v>
      </c>
    </row>
    <row r="200" spans="1:14" ht="10.9" customHeight="1" x14ac:dyDescent="0.25">
      <c r="A200" s="10" t="s">
        <v>176</v>
      </c>
      <c r="B200" s="10" t="s">
        <v>28</v>
      </c>
      <c r="C200" s="10" t="s">
        <v>654</v>
      </c>
      <c r="D200" s="10" t="s">
        <v>655</v>
      </c>
      <c r="E200" s="10">
        <v>1026830</v>
      </c>
      <c r="F200" s="10" t="s">
        <v>656</v>
      </c>
      <c r="G200" s="10" t="s">
        <v>44</v>
      </c>
      <c r="H200" s="5" t="s">
        <v>633</v>
      </c>
      <c r="I200" s="5">
        <v>0</v>
      </c>
      <c r="J200" s="5">
        <v>0</v>
      </c>
      <c r="K200" s="5">
        <v>0</v>
      </c>
      <c r="L200" s="11">
        <v>600000</v>
      </c>
      <c r="M200" s="2"/>
      <c r="N200" s="11">
        <v>395263.9</v>
      </c>
    </row>
    <row r="201" spans="1:14" ht="10.9" customHeight="1" x14ac:dyDescent="0.25">
      <c r="A201" s="10" t="s">
        <v>176</v>
      </c>
      <c r="B201" s="10" t="s">
        <v>28</v>
      </c>
      <c r="C201" s="10" t="s">
        <v>657</v>
      </c>
      <c r="D201" s="10" t="s">
        <v>658</v>
      </c>
      <c r="E201" s="10">
        <v>1026837</v>
      </c>
      <c r="F201" s="10" t="s">
        <v>659</v>
      </c>
      <c r="G201" s="10" t="s">
        <v>44</v>
      </c>
      <c r="H201" s="5" t="s">
        <v>633</v>
      </c>
      <c r="I201" s="5">
        <v>0</v>
      </c>
      <c r="J201" s="5">
        <v>0</v>
      </c>
      <c r="K201" s="5">
        <v>0</v>
      </c>
      <c r="L201" s="11">
        <v>600000</v>
      </c>
      <c r="M201" s="2"/>
      <c r="N201" s="11">
        <v>429514.03</v>
      </c>
    </row>
    <row r="202" spans="1:14" ht="10.9" customHeight="1" x14ac:dyDescent="0.25">
      <c r="A202" s="10" t="s">
        <v>176</v>
      </c>
      <c r="B202" s="10" t="s">
        <v>28</v>
      </c>
      <c r="C202" s="10" t="s">
        <v>660</v>
      </c>
      <c r="D202" s="10" t="s">
        <v>661</v>
      </c>
      <c r="E202" s="10">
        <v>1026838</v>
      </c>
      <c r="F202" s="10" t="s">
        <v>662</v>
      </c>
      <c r="G202" s="10" t="s">
        <v>44</v>
      </c>
      <c r="H202" s="5" t="s">
        <v>633</v>
      </c>
      <c r="I202" s="5">
        <v>0</v>
      </c>
      <c r="J202" s="5">
        <v>0</v>
      </c>
      <c r="K202" s="5">
        <v>0</v>
      </c>
      <c r="L202" s="11">
        <v>600000</v>
      </c>
      <c r="M202" s="2"/>
      <c r="N202" s="11">
        <v>42964.89</v>
      </c>
    </row>
    <row r="203" spans="1:14" ht="10.9" customHeight="1" x14ac:dyDescent="0.25">
      <c r="A203" s="10" t="s">
        <v>176</v>
      </c>
      <c r="B203" s="10" t="s">
        <v>28</v>
      </c>
      <c r="C203" s="10" t="s">
        <v>663</v>
      </c>
      <c r="D203" s="10" t="s">
        <v>664</v>
      </c>
      <c r="E203" s="10">
        <v>1026840</v>
      </c>
      <c r="F203" s="10" t="s">
        <v>665</v>
      </c>
      <c r="G203" s="10" t="s">
        <v>44</v>
      </c>
      <c r="H203" s="5" t="s">
        <v>633</v>
      </c>
      <c r="I203" s="5">
        <v>0</v>
      </c>
      <c r="J203" s="5">
        <v>0</v>
      </c>
      <c r="K203" s="5">
        <v>0</v>
      </c>
      <c r="L203" s="11">
        <v>200000</v>
      </c>
      <c r="M203" s="2"/>
      <c r="N203" s="11">
        <v>3012.36</v>
      </c>
    </row>
    <row r="204" spans="1:14" ht="10.9" customHeight="1" x14ac:dyDescent="0.25">
      <c r="A204" s="10" t="s">
        <v>176</v>
      </c>
      <c r="B204" s="10" t="s">
        <v>28</v>
      </c>
      <c r="C204" s="10" t="s">
        <v>666</v>
      </c>
      <c r="D204" s="10" t="s">
        <v>667</v>
      </c>
      <c r="E204" s="10">
        <v>1026841</v>
      </c>
      <c r="F204" s="10" t="s">
        <v>668</v>
      </c>
      <c r="G204" s="10" t="s">
        <v>44</v>
      </c>
      <c r="H204" s="5" t="s">
        <v>633</v>
      </c>
      <c r="I204" s="5">
        <v>0</v>
      </c>
      <c r="J204" s="5">
        <v>0</v>
      </c>
      <c r="K204" s="5">
        <v>0</v>
      </c>
      <c r="L204" s="11">
        <v>450000</v>
      </c>
      <c r="M204" s="2"/>
      <c r="N204" s="11">
        <v>16442.11</v>
      </c>
    </row>
    <row r="205" spans="1:14" ht="10.9" customHeight="1" x14ac:dyDescent="0.25">
      <c r="A205" s="10" t="s">
        <v>176</v>
      </c>
      <c r="B205" s="10" t="s">
        <v>28</v>
      </c>
      <c r="C205" s="10" t="s">
        <v>669</v>
      </c>
      <c r="D205" s="10" t="s">
        <v>670</v>
      </c>
      <c r="E205" s="10">
        <v>1026847</v>
      </c>
      <c r="F205" s="10" t="s">
        <v>671</v>
      </c>
      <c r="G205" s="10" t="s">
        <v>44</v>
      </c>
      <c r="H205" s="5" t="s">
        <v>633</v>
      </c>
      <c r="I205" s="5">
        <v>0</v>
      </c>
      <c r="J205" s="5">
        <v>0</v>
      </c>
      <c r="K205" s="5">
        <v>0</v>
      </c>
      <c r="L205" s="11">
        <v>150000</v>
      </c>
      <c r="M205" s="2"/>
      <c r="N205" s="11">
        <v>147015.42000000001</v>
      </c>
    </row>
    <row r="206" spans="1:14" ht="10.9" customHeight="1" x14ac:dyDescent="0.25">
      <c r="A206" s="10" t="s">
        <v>176</v>
      </c>
      <c r="B206" s="10" t="s">
        <v>28</v>
      </c>
      <c r="C206" s="10" t="s">
        <v>672</v>
      </c>
      <c r="D206" s="10" t="s">
        <v>673</v>
      </c>
      <c r="E206" s="10">
        <v>1026848</v>
      </c>
      <c r="F206" s="10" t="s">
        <v>674</v>
      </c>
      <c r="G206" s="10" t="s">
        <v>44</v>
      </c>
      <c r="H206" s="5" t="s">
        <v>633</v>
      </c>
      <c r="I206" s="5">
        <v>0</v>
      </c>
      <c r="J206" s="5">
        <v>0</v>
      </c>
      <c r="K206" s="5">
        <v>0</v>
      </c>
      <c r="L206" s="11">
        <v>6024.68</v>
      </c>
      <c r="M206" s="2"/>
      <c r="N206" s="11">
        <v>6024.68</v>
      </c>
    </row>
    <row r="207" spans="1:14" ht="10.9" customHeight="1" x14ac:dyDescent="0.25">
      <c r="A207" s="10" t="s">
        <v>176</v>
      </c>
      <c r="B207" s="10" t="s">
        <v>28</v>
      </c>
      <c r="C207" s="10" t="s">
        <v>675</v>
      </c>
      <c r="D207" s="10" t="s">
        <v>676</v>
      </c>
      <c r="E207" s="10">
        <v>1026849</v>
      </c>
      <c r="F207" s="10" t="s">
        <v>677</v>
      </c>
      <c r="G207" s="10" t="s">
        <v>44</v>
      </c>
      <c r="H207" s="5" t="s">
        <v>633</v>
      </c>
      <c r="I207" s="5">
        <v>0</v>
      </c>
      <c r="J207" s="5">
        <v>0</v>
      </c>
      <c r="K207" s="5">
        <v>0</v>
      </c>
      <c r="L207" s="11">
        <v>500975.32</v>
      </c>
      <c r="M207" s="2"/>
      <c r="N207" s="11">
        <v>489022.28</v>
      </c>
    </row>
    <row r="208" spans="1:14" ht="10.9" customHeight="1" x14ac:dyDescent="0.25">
      <c r="A208" s="10" t="s">
        <v>176</v>
      </c>
      <c r="B208" s="10" t="s">
        <v>28</v>
      </c>
      <c r="C208" s="10" t="s">
        <v>678</v>
      </c>
      <c r="D208" s="10" t="s">
        <v>679</v>
      </c>
      <c r="E208" s="10">
        <v>1026850</v>
      </c>
      <c r="F208" s="10" t="s">
        <v>680</v>
      </c>
      <c r="G208" s="10" t="s">
        <v>44</v>
      </c>
      <c r="H208" s="5" t="s">
        <v>633</v>
      </c>
      <c r="I208" s="5">
        <v>0</v>
      </c>
      <c r="J208" s="5">
        <v>0</v>
      </c>
      <c r="K208" s="5">
        <v>0</v>
      </c>
      <c r="L208" s="5">
        <v>0</v>
      </c>
      <c r="M208" s="2"/>
      <c r="N208" s="5">
        <v>0</v>
      </c>
    </row>
    <row r="209" spans="1:14" ht="10.9" customHeight="1" x14ac:dyDescent="0.25">
      <c r="A209" s="10" t="s">
        <v>176</v>
      </c>
      <c r="B209" s="10" t="s">
        <v>28</v>
      </c>
      <c r="C209" s="10" t="s">
        <v>681</v>
      </c>
      <c r="D209" s="10" t="s">
        <v>682</v>
      </c>
      <c r="E209" s="10">
        <v>1026852</v>
      </c>
      <c r="F209" s="10" t="s">
        <v>683</v>
      </c>
      <c r="G209" s="10" t="s">
        <v>44</v>
      </c>
      <c r="H209" s="5" t="s">
        <v>633</v>
      </c>
      <c r="I209" s="5">
        <v>0</v>
      </c>
      <c r="J209" s="5">
        <v>0</v>
      </c>
      <c r="K209" s="5">
        <v>0</v>
      </c>
      <c r="L209" s="11">
        <v>500000</v>
      </c>
      <c r="M209" s="2"/>
      <c r="N209" s="11">
        <v>11102.1</v>
      </c>
    </row>
    <row r="210" spans="1:14" ht="10.9" customHeight="1" x14ac:dyDescent="0.25">
      <c r="A210" s="10" t="s">
        <v>176</v>
      </c>
      <c r="B210" s="10" t="s">
        <v>28</v>
      </c>
      <c r="C210" s="10" t="s">
        <v>684</v>
      </c>
      <c r="D210" s="10" t="s">
        <v>685</v>
      </c>
      <c r="E210" s="10">
        <v>1026854</v>
      </c>
      <c r="F210" s="10" t="s">
        <v>686</v>
      </c>
      <c r="G210" s="10" t="s">
        <v>44</v>
      </c>
      <c r="H210" s="5" t="s">
        <v>633</v>
      </c>
      <c r="I210" s="5">
        <v>0</v>
      </c>
      <c r="J210" s="5">
        <v>0</v>
      </c>
      <c r="K210" s="5">
        <v>0</v>
      </c>
      <c r="L210" s="11">
        <v>955000</v>
      </c>
      <c r="M210" s="2"/>
      <c r="N210" s="5">
        <v>0</v>
      </c>
    </row>
    <row r="211" spans="1:14" ht="10.9" customHeight="1" x14ac:dyDescent="0.25">
      <c r="A211" s="10" t="s">
        <v>176</v>
      </c>
      <c r="B211" s="10" t="s">
        <v>83</v>
      </c>
      <c r="C211" s="10" t="s">
        <v>687</v>
      </c>
      <c r="D211" s="10" t="s">
        <v>688</v>
      </c>
      <c r="E211" s="10">
        <v>1026856</v>
      </c>
      <c r="F211" s="10" t="s">
        <v>689</v>
      </c>
      <c r="G211" s="10" t="s">
        <v>44</v>
      </c>
      <c r="H211" s="5" t="s">
        <v>633</v>
      </c>
      <c r="I211" s="5">
        <v>0</v>
      </c>
      <c r="J211" s="5">
        <v>0</v>
      </c>
      <c r="K211" s="5">
        <v>0</v>
      </c>
      <c r="L211" s="11">
        <v>305000</v>
      </c>
      <c r="M211" s="2"/>
      <c r="N211" s="11">
        <v>115332.64</v>
      </c>
    </row>
    <row r="212" spans="1:14" ht="10.9" customHeight="1" x14ac:dyDescent="0.25">
      <c r="A212" s="10" t="s">
        <v>176</v>
      </c>
      <c r="B212" s="10" t="s">
        <v>78</v>
      </c>
      <c r="C212" s="10" t="s">
        <v>690</v>
      </c>
      <c r="D212" s="10" t="s">
        <v>691</v>
      </c>
      <c r="E212" s="10">
        <v>1026857</v>
      </c>
      <c r="F212" s="10" t="s">
        <v>692</v>
      </c>
      <c r="G212" s="10" t="s">
        <v>44</v>
      </c>
      <c r="H212" s="5" t="s">
        <v>633</v>
      </c>
      <c r="I212" s="5">
        <v>0</v>
      </c>
      <c r="J212" s="5">
        <v>0</v>
      </c>
      <c r="K212" s="5">
        <v>0</v>
      </c>
      <c r="L212" s="11">
        <v>5165000</v>
      </c>
      <c r="M212" s="2"/>
      <c r="N212" s="11">
        <v>679558.6</v>
      </c>
    </row>
    <row r="213" spans="1:14" ht="10.9" customHeight="1" x14ac:dyDescent="0.25">
      <c r="A213" s="10" t="s">
        <v>176</v>
      </c>
      <c r="B213" s="10" t="s">
        <v>51</v>
      </c>
      <c r="C213" s="10" t="s">
        <v>693</v>
      </c>
      <c r="D213" s="10" t="s">
        <v>694</v>
      </c>
      <c r="E213" s="10">
        <v>1026858</v>
      </c>
      <c r="F213" s="10" t="s">
        <v>695</v>
      </c>
      <c r="G213" s="10" t="s">
        <v>44</v>
      </c>
      <c r="H213" s="5" t="s">
        <v>633</v>
      </c>
      <c r="I213" s="5">
        <v>0</v>
      </c>
      <c r="J213" s="5">
        <v>0</v>
      </c>
      <c r="K213" s="5">
        <v>0</v>
      </c>
      <c r="L213" s="11">
        <v>785000</v>
      </c>
      <c r="M213" s="2"/>
      <c r="N213" s="11">
        <v>325392.90999999997</v>
      </c>
    </row>
    <row r="214" spans="1:14" ht="10.9" customHeight="1" x14ac:dyDescent="0.25">
      <c r="A214" s="10" t="s">
        <v>176</v>
      </c>
      <c r="B214" s="10" t="s">
        <v>51</v>
      </c>
      <c r="C214" s="10" t="s">
        <v>696</v>
      </c>
      <c r="D214" s="10" t="s">
        <v>697</v>
      </c>
      <c r="E214" s="10">
        <v>1026860</v>
      </c>
      <c r="F214" s="10" t="s">
        <v>698</v>
      </c>
      <c r="G214" s="10" t="s">
        <v>44</v>
      </c>
      <c r="H214" s="5" t="s">
        <v>633</v>
      </c>
      <c r="I214" s="11">
        <v>14000000</v>
      </c>
      <c r="J214" s="5">
        <v>0</v>
      </c>
      <c r="K214" s="5">
        <v>-100</v>
      </c>
      <c r="L214" s="11">
        <v>450000</v>
      </c>
      <c r="M214" s="2"/>
      <c r="N214" s="11">
        <v>307806.3</v>
      </c>
    </row>
    <row r="215" spans="1:14" ht="10.9" customHeight="1" x14ac:dyDescent="0.25">
      <c r="A215" s="10" t="s">
        <v>176</v>
      </c>
      <c r="B215" s="10" t="s">
        <v>51</v>
      </c>
      <c r="C215" s="10" t="s">
        <v>699</v>
      </c>
      <c r="D215" s="10" t="s">
        <v>700</v>
      </c>
      <c r="E215" s="10">
        <v>1026861</v>
      </c>
      <c r="F215" s="10" t="s">
        <v>701</v>
      </c>
      <c r="G215" s="10" t="s">
        <v>44</v>
      </c>
      <c r="H215" s="5" t="s">
        <v>633</v>
      </c>
      <c r="I215" s="5">
        <v>0</v>
      </c>
      <c r="J215" s="5">
        <v>0</v>
      </c>
      <c r="K215" s="5">
        <v>0</v>
      </c>
      <c r="L215" s="11">
        <v>4500000</v>
      </c>
      <c r="M215" s="2"/>
      <c r="N215" s="11">
        <v>809629.19</v>
      </c>
    </row>
    <row r="216" spans="1:14" ht="10.9" customHeight="1" x14ac:dyDescent="0.25">
      <c r="A216" s="10" t="s">
        <v>176</v>
      </c>
      <c r="B216" s="10" t="s">
        <v>51</v>
      </c>
      <c r="C216" s="10" t="s">
        <v>702</v>
      </c>
      <c r="D216" s="10" t="s">
        <v>703</v>
      </c>
      <c r="E216" s="10">
        <v>1026862</v>
      </c>
      <c r="F216" s="10" t="s">
        <v>704</v>
      </c>
      <c r="G216" s="10" t="s">
        <v>44</v>
      </c>
      <c r="H216" s="5" t="s">
        <v>633</v>
      </c>
      <c r="I216" s="5">
        <v>0</v>
      </c>
      <c r="J216" s="5">
        <v>0</v>
      </c>
      <c r="K216" s="5">
        <v>0</v>
      </c>
      <c r="L216" s="11">
        <v>275630.09000000003</v>
      </c>
      <c r="M216" s="2"/>
      <c r="N216" s="11">
        <v>260740.55</v>
      </c>
    </row>
    <row r="217" spans="1:14" ht="10.9" customHeight="1" x14ac:dyDescent="0.25">
      <c r="A217" s="10" t="s">
        <v>176</v>
      </c>
      <c r="B217" s="10" t="s">
        <v>51</v>
      </c>
      <c r="C217" s="10" t="s">
        <v>705</v>
      </c>
      <c r="D217" s="10" t="s">
        <v>706</v>
      </c>
      <c r="E217" s="10">
        <v>1026863</v>
      </c>
      <c r="F217" s="10" t="s">
        <v>707</v>
      </c>
      <c r="G217" s="10" t="s">
        <v>44</v>
      </c>
      <c r="H217" s="5" t="s">
        <v>633</v>
      </c>
      <c r="I217" s="5">
        <v>0</v>
      </c>
      <c r="J217" s="5">
        <v>0</v>
      </c>
      <c r="K217" s="5">
        <v>0</v>
      </c>
      <c r="L217" s="11">
        <v>110000</v>
      </c>
      <c r="M217" s="2"/>
      <c r="N217" s="11">
        <v>54713.89</v>
      </c>
    </row>
    <row r="218" spans="1:14" ht="10.9" customHeight="1" x14ac:dyDescent="0.25">
      <c r="A218" s="10" t="s">
        <v>176</v>
      </c>
      <c r="B218" s="10" t="s">
        <v>51</v>
      </c>
      <c r="C218" s="10" t="s">
        <v>708</v>
      </c>
      <c r="D218" s="10" t="s">
        <v>709</v>
      </c>
      <c r="E218" s="10">
        <v>1026864</v>
      </c>
      <c r="F218" s="10" t="s">
        <v>710</v>
      </c>
      <c r="G218" s="10" t="s">
        <v>44</v>
      </c>
      <c r="H218" s="5" t="s">
        <v>633</v>
      </c>
      <c r="I218" s="5">
        <v>0</v>
      </c>
      <c r="J218" s="5">
        <v>0</v>
      </c>
      <c r="K218" s="5">
        <v>0</v>
      </c>
      <c r="L218" s="11">
        <v>100000</v>
      </c>
      <c r="M218" s="2"/>
      <c r="N218" s="11">
        <v>97189.86</v>
      </c>
    </row>
    <row r="219" spans="1:14" ht="10.9" customHeight="1" x14ac:dyDescent="0.25">
      <c r="A219" s="10" t="s">
        <v>176</v>
      </c>
      <c r="B219" s="10" t="s">
        <v>51</v>
      </c>
      <c r="C219" s="10" t="s">
        <v>711</v>
      </c>
      <c r="D219" s="10" t="s">
        <v>712</v>
      </c>
      <c r="E219" s="10">
        <v>1026865</v>
      </c>
      <c r="F219" s="10" t="s">
        <v>713</v>
      </c>
      <c r="G219" s="10" t="s">
        <v>44</v>
      </c>
      <c r="H219" s="5" t="s">
        <v>633</v>
      </c>
      <c r="I219" s="5">
        <v>0</v>
      </c>
      <c r="J219" s="5">
        <v>0</v>
      </c>
      <c r="K219" s="5">
        <v>0</v>
      </c>
      <c r="L219" s="11">
        <v>75000</v>
      </c>
      <c r="M219" s="2"/>
      <c r="N219" s="11">
        <v>13564.81</v>
      </c>
    </row>
    <row r="220" spans="1:14" ht="10.9" customHeight="1" x14ac:dyDescent="0.25">
      <c r="A220" s="10" t="s">
        <v>176</v>
      </c>
      <c r="B220" s="10" t="s">
        <v>68</v>
      </c>
      <c r="C220" s="10" t="s">
        <v>714</v>
      </c>
      <c r="D220" s="10" t="s">
        <v>715</v>
      </c>
      <c r="E220" s="10">
        <v>1026866</v>
      </c>
      <c r="F220" s="10" t="s">
        <v>716</v>
      </c>
      <c r="G220" s="10" t="s">
        <v>44</v>
      </c>
      <c r="H220" s="5" t="s">
        <v>633</v>
      </c>
      <c r="I220" s="5">
        <v>0</v>
      </c>
      <c r="J220" s="5">
        <v>0</v>
      </c>
      <c r="K220" s="5">
        <v>0</v>
      </c>
      <c r="L220" s="11">
        <v>1000000</v>
      </c>
      <c r="M220" s="2"/>
      <c r="N220" s="11">
        <v>27430.799999999999</v>
      </c>
    </row>
    <row r="221" spans="1:14" ht="10.9" customHeight="1" x14ac:dyDescent="0.25">
      <c r="A221" s="10" t="s">
        <v>176</v>
      </c>
      <c r="B221" s="10" t="s">
        <v>51</v>
      </c>
      <c r="C221" s="10" t="s">
        <v>717</v>
      </c>
      <c r="D221" s="10" t="s">
        <v>718</v>
      </c>
      <c r="E221" s="10">
        <v>1026872</v>
      </c>
      <c r="F221" s="10" t="s">
        <v>719</v>
      </c>
      <c r="G221" s="10" t="s">
        <v>44</v>
      </c>
      <c r="H221" s="5" t="s">
        <v>633</v>
      </c>
      <c r="I221" s="5">
        <v>0</v>
      </c>
      <c r="J221" s="5">
        <v>0</v>
      </c>
      <c r="K221" s="5">
        <v>0</v>
      </c>
      <c r="L221" s="11">
        <v>10485189.25</v>
      </c>
      <c r="M221" s="2"/>
      <c r="N221" s="11">
        <v>517054.96</v>
      </c>
    </row>
    <row r="222" spans="1:14" ht="10.9" customHeight="1" x14ac:dyDescent="0.25">
      <c r="A222" s="10" t="s">
        <v>176</v>
      </c>
      <c r="B222" s="10" t="s">
        <v>88</v>
      </c>
      <c r="C222" s="10" t="s">
        <v>720</v>
      </c>
      <c r="D222" s="10" t="s">
        <v>721</v>
      </c>
      <c r="E222" s="10">
        <v>1026953</v>
      </c>
      <c r="F222" s="10" t="s">
        <v>722</v>
      </c>
      <c r="G222" s="10" t="s">
        <v>44</v>
      </c>
      <c r="H222" s="5" t="s">
        <v>513</v>
      </c>
      <c r="I222" s="5">
        <v>0</v>
      </c>
      <c r="J222" s="5">
        <v>0</v>
      </c>
      <c r="K222" s="5">
        <v>0</v>
      </c>
      <c r="L222" s="11">
        <v>2150000</v>
      </c>
      <c r="M222" s="2"/>
      <c r="N222" s="11">
        <v>367305.42</v>
      </c>
    </row>
    <row r="223" spans="1:14" ht="10.9" customHeight="1" x14ac:dyDescent="0.25">
      <c r="A223" s="10" t="s">
        <v>176</v>
      </c>
      <c r="B223" s="10" t="s">
        <v>68</v>
      </c>
      <c r="C223" s="10" t="s">
        <v>723</v>
      </c>
      <c r="D223" s="10" t="s">
        <v>724</v>
      </c>
      <c r="E223" s="10">
        <v>1026954</v>
      </c>
      <c r="F223" s="10" t="s">
        <v>725</v>
      </c>
      <c r="G223" s="10" t="s">
        <v>44</v>
      </c>
      <c r="H223" s="5" t="s">
        <v>513</v>
      </c>
      <c r="I223" s="5">
        <v>0</v>
      </c>
      <c r="J223" s="5">
        <v>0</v>
      </c>
      <c r="K223" s="5">
        <v>0</v>
      </c>
      <c r="L223" s="11">
        <v>920000</v>
      </c>
      <c r="M223" s="2"/>
      <c r="N223" s="11">
        <v>447170.56</v>
      </c>
    </row>
    <row r="224" spans="1:14" ht="10.9" customHeight="1" x14ac:dyDescent="0.25">
      <c r="A224" s="10" t="s">
        <v>176</v>
      </c>
      <c r="B224" s="10" t="s">
        <v>78</v>
      </c>
      <c r="C224" s="10" t="s">
        <v>726</v>
      </c>
      <c r="D224" s="10" t="s">
        <v>727</v>
      </c>
      <c r="E224" s="10">
        <v>1026962</v>
      </c>
      <c r="F224" s="10" t="s">
        <v>728</v>
      </c>
      <c r="G224" s="10" t="s">
        <v>44</v>
      </c>
      <c r="H224" s="5" t="s">
        <v>513</v>
      </c>
      <c r="I224" s="5">
        <v>0</v>
      </c>
      <c r="J224" s="5">
        <v>0</v>
      </c>
      <c r="K224" s="5">
        <v>0</v>
      </c>
      <c r="L224" s="11">
        <v>3087985.08</v>
      </c>
      <c r="M224" s="2"/>
      <c r="N224" s="11">
        <v>2623713.29</v>
      </c>
    </row>
    <row r="225" spans="1:14" ht="10.9" customHeight="1" x14ac:dyDescent="0.25">
      <c r="A225" s="10" t="s">
        <v>176</v>
      </c>
      <c r="B225" s="10" t="s">
        <v>88</v>
      </c>
      <c r="C225" s="10" t="s">
        <v>732</v>
      </c>
      <c r="D225" s="10" t="s">
        <v>733</v>
      </c>
      <c r="E225" s="10">
        <v>1027096</v>
      </c>
      <c r="F225" s="10" t="s">
        <v>734</v>
      </c>
      <c r="G225" s="10" t="s">
        <v>44</v>
      </c>
      <c r="H225" s="5" t="s">
        <v>175</v>
      </c>
      <c r="I225" s="5">
        <v>0</v>
      </c>
      <c r="J225" s="5">
        <v>0</v>
      </c>
      <c r="K225" s="5">
        <v>0</v>
      </c>
      <c r="L225" s="11">
        <v>11100000</v>
      </c>
      <c r="M225" s="2"/>
      <c r="N225" s="11">
        <v>1246104.78</v>
      </c>
    </row>
    <row r="226" spans="1:14" ht="10.9" customHeight="1" x14ac:dyDescent="0.25">
      <c r="A226" s="10" t="s">
        <v>176</v>
      </c>
      <c r="B226" s="10" t="s">
        <v>88</v>
      </c>
      <c r="C226" s="10" t="s">
        <v>735</v>
      </c>
      <c r="D226" s="10" t="s">
        <v>735</v>
      </c>
      <c r="E226" s="10">
        <v>1027411</v>
      </c>
      <c r="F226" s="10" t="s">
        <v>736</v>
      </c>
      <c r="G226" s="10" t="s">
        <v>44</v>
      </c>
      <c r="H226" s="5" t="s">
        <v>633</v>
      </c>
      <c r="I226" s="5">
        <v>0</v>
      </c>
      <c r="J226" s="5">
        <v>0</v>
      </c>
      <c r="K226" s="5">
        <v>0</v>
      </c>
      <c r="L226" s="11">
        <v>500000</v>
      </c>
      <c r="M226" s="2"/>
      <c r="N226" s="11">
        <v>98835.520000000004</v>
      </c>
    </row>
    <row r="227" spans="1:14" ht="10.9" customHeight="1" x14ac:dyDescent="0.25">
      <c r="A227" s="10" t="s">
        <v>176</v>
      </c>
      <c r="B227" s="10" t="s">
        <v>500</v>
      </c>
      <c r="C227" s="10" t="s">
        <v>737</v>
      </c>
      <c r="D227" s="10" t="s">
        <v>738</v>
      </c>
      <c r="E227" s="10">
        <v>1027412</v>
      </c>
      <c r="F227" s="10" t="s">
        <v>739</v>
      </c>
      <c r="G227" s="10" t="s">
        <v>44</v>
      </c>
      <c r="H227" s="5" t="s">
        <v>633</v>
      </c>
      <c r="I227" s="5">
        <v>0</v>
      </c>
      <c r="J227" s="5">
        <v>0</v>
      </c>
      <c r="K227" s="5">
        <v>0</v>
      </c>
      <c r="L227" s="11">
        <v>542009.15</v>
      </c>
      <c r="M227" s="2"/>
      <c r="N227" s="11">
        <v>119410.88</v>
      </c>
    </row>
    <row r="228" spans="1:14" ht="10.9" customHeight="1" x14ac:dyDescent="0.25">
      <c r="A228" s="10" t="s">
        <v>176</v>
      </c>
      <c r="B228" s="10" t="s">
        <v>500</v>
      </c>
      <c r="C228" s="10" t="s">
        <v>740</v>
      </c>
      <c r="D228" s="10" t="s">
        <v>741</v>
      </c>
      <c r="E228" s="10">
        <v>1027413</v>
      </c>
      <c r="F228" s="10" t="s">
        <v>742</v>
      </c>
      <c r="G228" s="10" t="s">
        <v>44</v>
      </c>
      <c r="H228" s="5" t="s">
        <v>633</v>
      </c>
      <c r="I228" s="5">
        <v>0</v>
      </c>
      <c r="J228" s="5">
        <v>0</v>
      </c>
      <c r="K228" s="5">
        <v>0</v>
      </c>
      <c r="L228" s="11">
        <v>848807.2</v>
      </c>
      <c r="M228" s="2"/>
      <c r="N228" s="11">
        <v>411226.93</v>
      </c>
    </row>
    <row r="229" spans="1:14" ht="10.9" customHeight="1" x14ac:dyDescent="0.25">
      <c r="A229" s="10" t="s">
        <v>176</v>
      </c>
      <c r="B229" s="10" t="s">
        <v>743</v>
      </c>
      <c r="C229" s="10" t="s">
        <v>744</v>
      </c>
      <c r="D229" s="10" t="s">
        <v>745</v>
      </c>
      <c r="E229" s="10">
        <v>1027417</v>
      </c>
      <c r="F229" s="10" t="s">
        <v>746</v>
      </c>
      <c r="G229" s="10" t="s">
        <v>44</v>
      </c>
      <c r="H229" s="5" t="s">
        <v>633</v>
      </c>
      <c r="I229" s="5">
        <v>0</v>
      </c>
      <c r="J229" s="5">
        <v>0</v>
      </c>
      <c r="K229" s="5">
        <v>0</v>
      </c>
      <c r="L229" s="11">
        <v>1500000</v>
      </c>
      <c r="M229" s="2"/>
      <c r="N229" s="11">
        <v>113687.85</v>
      </c>
    </row>
    <row r="230" spans="1:14" ht="10.9" customHeight="1" x14ac:dyDescent="0.25">
      <c r="A230" s="10" t="s">
        <v>176</v>
      </c>
      <c r="B230" s="10" t="s">
        <v>68</v>
      </c>
      <c r="C230" s="10" t="s">
        <v>747</v>
      </c>
      <c r="D230" s="10" t="s">
        <v>748</v>
      </c>
      <c r="E230" s="10">
        <v>1027420</v>
      </c>
      <c r="F230" s="10" t="s">
        <v>749</v>
      </c>
      <c r="G230" s="10" t="s">
        <v>44</v>
      </c>
      <c r="H230" s="5" t="s">
        <v>633</v>
      </c>
      <c r="I230" s="5">
        <v>0</v>
      </c>
      <c r="J230" s="5">
        <v>0</v>
      </c>
      <c r="K230" s="5">
        <v>0</v>
      </c>
      <c r="L230" s="11">
        <v>350000</v>
      </c>
      <c r="M230" s="2"/>
      <c r="N230" s="11">
        <v>282248.49</v>
      </c>
    </row>
    <row r="231" spans="1:14" ht="10.9" customHeight="1" x14ac:dyDescent="0.25">
      <c r="A231" s="10" t="s">
        <v>176</v>
      </c>
      <c r="B231" s="10" t="s">
        <v>500</v>
      </c>
      <c r="C231" s="10" t="s">
        <v>763</v>
      </c>
      <c r="D231" s="10" t="s">
        <v>764</v>
      </c>
      <c r="E231" s="10">
        <v>1027594</v>
      </c>
      <c r="F231" s="10" t="s">
        <v>765</v>
      </c>
      <c r="G231" s="10" t="s">
        <v>44</v>
      </c>
      <c r="H231" s="5" t="s">
        <v>759</v>
      </c>
      <c r="I231" s="11">
        <v>350000</v>
      </c>
      <c r="J231" s="5">
        <v>0</v>
      </c>
      <c r="K231" s="5">
        <v>-100</v>
      </c>
      <c r="L231" s="5">
        <v>0</v>
      </c>
      <c r="M231" s="2"/>
      <c r="N231" s="5">
        <v>0</v>
      </c>
    </row>
    <row r="232" spans="1:14" ht="10.9" customHeight="1" x14ac:dyDescent="0.25">
      <c r="A232" s="10" t="s">
        <v>176</v>
      </c>
      <c r="B232" s="10" t="s">
        <v>59</v>
      </c>
      <c r="C232" s="10" t="s">
        <v>766</v>
      </c>
      <c r="D232" s="10" t="s">
        <v>767</v>
      </c>
      <c r="E232" s="10">
        <v>1027595</v>
      </c>
      <c r="F232" s="10" t="s">
        <v>768</v>
      </c>
      <c r="G232" s="10" t="s">
        <v>44</v>
      </c>
      <c r="H232" s="5" t="s">
        <v>759</v>
      </c>
      <c r="I232" s="11">
        <v>100000</v>
      </c>
      <c r="J232" s="5">
        <v>0</v>
      </c>
      <c r="K232" s="5">
        <v>-100</v>
      </c>
      <c r="L232" s="11">
        <v>100000</v>
      </c>
      <c r="M232" s="2"/>
      <c r="N232" s="11">
        <v>8103.91</v>
      </c>
    </row>
    <row r="233" spans="1:14" ht="10.9" customHeight="1" x14ac:dyDescent="0.25">
      <c r="A233" s="10" t="s">
        <v>176</v>
      </c>
      <c r="B233" s="10" t="s">
        <v>51</v>
      </c>
      <c r="C233" s="10" t="s">
        <v>769</v>
      </c>
      <c r="D233" s="10" t="s">
        <v>770</v>
      </c>
      <c r="E233" s="10">
        <v>1027618</v>
      </c>
      <c r="F233" s="10" t="s">
        <v>771</v>
      </c>
      <c r="G233" s="10" t="s">
        <v>44</v>
      </c>
      <c r="H233" s="5" t="s">
        <v>759</v>
      </c>
      <c r="I233" s="11">
        <v>1000000</v>
      </c>
      <c r="J233" s="5">
        <v>0</v>
      </c>
      <c r="K233" s="5">
        <v>-100</v>
      </c>
      <c r="L233" s="11">
        <v>1000000</v>
      </c>
      <c r="M233" s="2"/>
      <c r="N233" s="5">
        <v>0</v>
      </c>
    </row>
    <row r="234" spans="1:14" ht="10.9" customHeight="1" x14ac:dyDescent="0.25">
      <c r="A234" s="10" t="s">
        <v>176</v>
      </c>
      <c r="B234" s="10" t="s">
        <v>51</v>
      </c>
      <c r="C234" s="10" t="s">
        <v>772</v>
      </c>
      <c r="D234" s="10" t="s">
        <v>773</v>
      </c>
      <c r="E234" s="10">
        <v>1027619</v>
      </c>
      <c r="F234" s="10" t="s">
        <v>774</v>
      </c>
      <c r="G234" s="10" t="s">
        <v>44</v>
      </c>
      <c r="H234" s="5" t="s">
        <v>759</v>
      </c>
      <c r="I234" s="11">
        <v>6800000</v>
      </c>
      <c r="J234" s="5">
        <v>0</v>
      </c>
      <c r="K234" s="5">
        <v>-100</v>
      </c>
      <c r="L234" s="11">
        <v>6800000</v>
      </c>
      <c r="M234" s="2"/>
      <c r="N234" s="5">
        <v>0</v>
      </c>
    </row>
    <row r="235" spans="1:14" ht="10.9" customHeight="1" x14ac:dyDescent="0.25">
      <c r="A235" s="10" t="s">
        <v>176</v>
      </c>
      <c r="B235" s="10" t="s">
        <v>51</v>
      </c>
      <c r="C235" s="10" t="s">
        <v>775</v>
      </c>
      <c r="D235" s="10" t="s">
        <v>776</v>
      </c>
      <c r="E235" s="10">
        <v>1027620</v>
      </c>
      <c r="F235" s="10" t="s">
        <v>777</v>
      </c>
      <c r="G235" s="10" t="s">
        <v>44</v>
      </c>
      <c r="H235" s="5" t="s">
        <v>759</v>
      </c>
      <c r="I235" s="11">
        <v>700000</v>
      </c>
      <c r="J235" s="5">
        <v>0</v>
      </c>
      <c r="K235" s="5">
        <v>-100</v>
      </c>
      <c r="L235" s="11">
        <v>700000</v>
      </c>
      <c r="M235" s="2"/>
      <c r="N235" s="5">
        <v>0</v>
      </c>
    </row>
    <row r="236" spans="1:14" ht="10.9" customHeight="1" x14ac:dyDescent="0.25">
      <c r="A236" s="10" t="s">
        <v>176</v>
      </c>
      <c r="B236" s="10" t="s">
        <v>500</v>
      </c>
      <c r="C236" s="10" t="s">
        <v>778</v>
      </c>
      <c r="D236" s="10" t="s">
        <v>779</v>
      </c>
      <c r="E236" s="10">
        <v>1027621</v>
      </c>
      <c r="F236" s="10" t="s">
        <v>780</v>
      </c>
      <c r="G236" s="10" t="s">
        <v>44</v>
      </c>
      <c r="H236" s="5" t="s">
        <v>759</v>
      </c>
      <c r="I236" s="11">
        <v>2350000</v>
      </c>
      <c r="J236" s="5">
        <v>0</v>
      </c>
      <c r="K236" s="5">
        <v>-100</v>
      </c>
      <c r="L236" s="11">
        <v>2350000</v>
      </c>
      <c r="M236" s="2"/>
      <c r="N236" s="5">
        <v>0</v>
      </c>
    </row>
    <row r="237" spans="1:14" ht="10.9" customHeight="1" x14ac:dyDescent="0.25">
      <c r="A237" s="10" t="s">
        <v>176</v>
      </c>
      <c r="B237" s="10" t="s">
        <v>500</v>
      </c>
      <c r="C237" s="10" t="s">
        <v>781</v>
      </c>
      <c r="D237" s="10" t="s">
        <v>782</v>
      </c>
      <c r="E237" s="10">
        <v>1027661</v>
      </c>
      <c r="F237" s="10" t="s">
        <v>783</v>
      </c>
      <c r="G237" s="10" t="s">
        <v>44</v>
      </c>
      <c r="H237" s="5" t="s">
        <v>633</v>
      </c>
      <c r="I237" s="5">
        <v>0</v>
      </c>
      <c r="J237" s="5">
        <v>0</v>
      </c>
      <c r="K237" s="5">
        <v>0</v>
      </c>
      <c r="L237" s="11">
        <v>500000</v>
      </c>
      <c r="M237" s="2"/>
      <c r="N237" s="11">
        <v>60323.46</v>
      </c>
    </row>
    <row r="238" spans="1:14" ht="10.9" customHeight="1" x14ac:dyDescent="0.25">
      <c r="A238" s="10" t="s">
        <v>176</v>
      </c>
      <c r="B238" s="10" t="s">
        <v>500</v>
      </c>
      <c r="C238" s="10" t="s">
        <v>784</v>
      </c>
      <c r="D238" s="10" t="s">
        <v>785</v>
      </c>
      <c r="E238" s="10">
        <v>1027662</v>
      </c>
      <c r="F238" s="10" t="s">
        <v>786</v>
      </c>
      <c r="G238" s="10" t="s">
        <v>44</v>
      </c>
      <c r="H238" s="5" t="s">
        <v>633</v>
      </c>
      <c r="I238" s="5">
        <v>0</v>
      </c>
      <c r="J238" s="5">
        <v>0</v>
      </c>
      <c r="K238" s="5">
        <v>0</v>
      </c>
      <c r="L238" s="11">
        <v>500000</v>
      </c>
      <c r="M238" s="2"/>
      <c r="N238" s="5">
        <v>0</v>
      </c>
    </row>
    <row r="239" spans="1:14" ht="10.9" customHeight="1" x14ac:dyDescent="0.25">
      <c r="A239" s="10" t="s">
        <v>176</v>
      </c>
      <c r="B239" s="10" t="s">
        <v>88</v>
      </c>
      <c r="C239" s="10" t="s">
        <v>787</v>
      </c>
      <c r="D239" s="10" t="s">
        <v>788</v>
      </c>
      <c r="E239" s="10">
        <v>1027888</v>
      </c>
      <c r="F239" s="10" t="s">
        <v>789</v>
      </c>
      <c r="G239" s="10" t="s">
        <v>44</v>
      </c>
      <c r="H239" s="5" t="s">
        <v>759</v>
      </c>
      <c r="I239" s="5">
        <v>0</v>
      </c>
      <c r="J239" s="5">
        <v>0</v>
      </c>
      <c r="K239" s="5">
        <v>0</v>
      </c>
      <c r="L239" s="11">
        <v>200000</v>
      </c>
      <c r="M239" s="2"/>
      <c r="N239" s="11">
        <v>11114.44</v>
      </c>
    </row>
    <row r="240" spans="1:14" ht="10.9" customHeight="1" x14ac:dyDescent="0.25">
      <c r="A240" s="37" t="s">
        <v>34</v>
      </c>
      <c r="B240" s="37" t="s">
        <v>28</v>
      </c>
      <c r="C240" s="37" t="s">
        <v>35</v>
      </c>
      <c r="D240" s="37" t="s">
        <v>36</v>
      </c>
      <c r="E240" s="37">
        <v>1015029</v>
      </c>
      <c r="F240" s="37" t="s">
        <v>37</v>
      </c>
      <c r="G240" s="37" t="s">
        <v>38</v>
      </c>
      <c r="H240" s="38" t="s">
        <v>39</v>
      </c>
      <c r="I240" s="38">
        <v>0</v>
      </c>
      <c r="J240" s="38">
        <v>0</v>
      </c>
      <c r="K240" s="38">
        <v>0</v>
      </c>
      <c r="L240" s="39">
        <f>139557681.92+42155738.22</f>
        <v>181713420.13999999</v>
      </c>
      <c r="M240" s="40" t="s">
        <v>40</v>
      </c>
      <c r="N240" s="39">
        <f>123018142.25+42155738.22</f>
        <v>165173880.47</v>
      </c>
    </row>
    <row r="241" spans="1:14" ht="10.9" customHeight="1" x14ac:dyDescent="0.25">
      <c r="A241" s="10" t="s">
        <v>87</v>
      </c>
      <c r="B241" s="10" t="s">
        <v>88</v>
      </c>
      <c r="C241" s="10" t="s">
        <v>89</v>
      </c>
      <c r="D241" s="10" t="s">
        <v>90</v>
      </c>
      <c r="E241" s="10">
        <v>1021148</v>
      </c>
      <c r="F241" s="10" t="s">
        <v>91</v>
      </c>
      <c r="G241" s="10" t="s">
        <v>44</v>
      </c>
      <c r="H241" s="5" t="s">
        <v>82</v>
      </c>
      <c r="I241" s="5">
        <v>0</v>
      </c>
      <c r="J241" s="5">
        <v>0</v>
      </c>
      <c r="K241" s="5">
        <v>0</v>
      </c>
      <c r="L241" s="11">
        <v>75995000</v>
      </c>
      <c r="M241" s="2"/>
      <c r="N241" s="11">
        <v>73914912.109999999</v>
      </c>
    </row>
    <row r="242" spans="1:14" ht="10.9" customHeight="1" x14ac:dyDescent="0.25">
      <c r="A242" s="10" t="s">
        <v>87</v>
      </c>
      <c r="B242" s="10" t="s">
        <v>88</v>
      </c>
      <c r="C242" s="10" t="s">
        <v>262</v>
      </c>
      <c r="D242" s="10" t="s">
        <v>263</v>
      </c>
      <c r="E242" s="10">
        <v>1023557</v>
      </c>
      <c r="F242" s="10" t="s">
        <v>264</v>
      </c>
      <c r="G242" s="10" t="s">
        <v>44</v>
      </c>
      <c r="H242" s="5" t="s">
        <v>200</v>
      </c>
      <c r="I242" s="5">
        <v>0</v>
      </c>
      <c r="J242" s="5">
        <v>0</v>
      </c>
      <c r="K242" s="5">
        <v>0</v>
      </c>
      <c r="L242" s="11">
        <v>27600000</v>
      </c>
      <c r="M242" s="2"/>
      <c r="N242" s="11">
        <v>26952010.420000002</v>
      </c>
    </row>
    <row r="243" spans="1:14" ht="10.9" customHeight="1" x14ac:dyDescent="0.25">
      <c r="A243" s="10" t="s">
        <v>87</v>
      </c>
      <c r="B243" s="10" t="s">
        <v>88</v>
      </c>
      <c r="C243" s="10" t="s">
        <v>300</v>
      </c>
      <c r="D243" s="10" t="s">
        <v>301</v>
      </c>
      <c r="E243" s="10">
        <v>1023736</v>
      </c>
      <c r="F243" s="10" t="s">
        <v>302</v>
      </c>
      <c r="G243" s="10" t="s">
        <v>44</v>
      </c>
      <c r="H243" s="5" t="s">
        <v>175</v>
      </c>
      <c r="I243" s="5">
        <v>0</v>
      </c>
      <c r="J243" s="5">
        <v>0</v>
      </c>
      <c r="K243" s="5">
        <v>0</v>
      </c>
      <c r="L243" s="11">
        <v>8280000</v>
      </c>
      <c r="M243" s="2"/>
      <c r="N243" s="11">
        <v>1130891.17</v>
      </c>
    </row>
    <row r="244" spans="1:14" ht="10.9" customHeight="1" x14ac:dyDescent="0.25">
      <c r="A244" s="10" t="s">
        <v>87</v>
      </c>
      <c r="B244" s="10" t="s">
        <v>88</v>
      </c>
      <c r="C244" s="10" t="s">
        <v>303</v>
      </c>
      <c r="D244" s="10" t="s">
        <v>304</v>
      </c>
      <c r="E244" s="10">
        <v>1023737</v>
      </c>
      <c r="F244" s="10" t="s">
        <v>305</v>
      </c>
      <c r="G244" s="10" t="s">
        <v>44</v>
      </c>
      <c r="H244" s="5" t="s">
        <v>175</v>
      </c>
      <c r="I244" s="5">
        <v>0</v>
      </c>
      <c r="J244" s="5">
        <v>0</v>
      </c>
      <c r="K244" s="5">
        <v>0</v>
      </c>
      <c r="L244" s="11">
        <v>28063699</v>
      </c>
      <c r="M244" s="2"/>
      <c r="N244" s="11">
        <v>8401329.4600000009</v>
      </c>
    </row>
    <row r="245" spans="1:14" ht="10.9" customHeight="1" x14ac:dyDescent="0.25">
      <c r="A245" s="10" t="s">
        <v>87</v>
      </c>
      <c r="B245" s="10" t="s">
        <v>88</v>
      </c>
      <c r="C245" s="10" t="s">
        <v>326</v>
      </c>
      <c r="D245" s="10" t="s">
        <v>327</v>
      </c>
      <c r="E245" s="10">
        <v>1024603</v>
      </c>
      <c r="F245" s="10" t="s">
        <v>328</v>
      </c>
      <c r="G245" s="10" t="s">
        <v>44</v>
      </c>
      <c r="H245" s="5" t="s">
        <v>286</v>
      </c>
      <c r="I245" s="5">
        <v>0</v>
      </c>
      <c r="J245" s="5">
        <v>0</v>
      </c>
      <c r="K245" s="5">
        <v>0</v>
      </c>
      <c r="L245" s="11">
        <v>28750000</v>
      </c>
      <c r="M245" s="2"/>
      <c r="N245" s="11">
        <v>23712085.940000001</v>
      </c>
    </row>
    <row r="246" spans="1:14" ht="10.9" customHeight="1" x14ac:dyDescent="0.25">
      <c r="A246" s="10" t="s">
        <v>87</v>
      </c>
      <c r="B246" s="10" t="s">
        <v>88</v>
      </c>
      <c r="C246" s="10" t="s">
        <v>329</v>
      </c>
      <c r="D246" s="10" t="s">
        <v>330</v>
      </c>
      <c r="E246" s="10">
        <v>1024604</v>
      </c>
      <c r="F246" s="10" t="s">
        <v>331</v>
      </c>
      <c r="G246" s="10" t="s">
        <v>44</v>
      </c>
      <c r="H246" s="5" t="s">
        <v>286</v>
      </c>
      <c r="I246" s="5">
        <v>0</v>
      </c>
      <c r="J246" s="5">
        <v>0</v>
      </c>
      <c r="K246" s="5">
        <v>0</v>
      </c>
      <c r="L246" s="11">
        <v>127100000</v>
      </c>
      <c r="M246" s="12" t="s">
        <v>40</v>
      </c>
      <c r="N246" s="11">
        <v>118920840.5</v>
      </c>
    </row>
    <row r="247" spans="1:14" ht="10.9" customHeight="1" x14ac:dyDescent="0.25">
      <c r="A247" s="10" t="s">
        <v>87</v>
      </c>
      <c r="B247" s="10" t="s">
        <v>88</v>
      </c>
      <c r="C247" s="10" t="s">
        <v>482</v>
      </c>
      <c r="D247" s="10" t="s">
        <v>483</v>
      </c>
      <c r="E247" s="10">
        <v>1025925</v>
      </c>
      <c r="F247" s="10" t="s">
        <v>484</v>
      </c>
      <c r="G247" s="10" t="s">
        <v>44</v>
      </c>
      <c r="H247" s="5" t="s">
        <v>384</v>
      </c>
      <c r="I247" s="5">
        <v>0</v>
      </c>
      <c r="J247" s="5">
        <v>0</v>
      </c>
      <c r="K247" s="5">
        <v>0</v>
      </c>
      <c r="L247" s="11">
        <v>28720000</v>
      </c>
      <c r="M247" s="2"/>
      <c r="N247" s="11">
        <v>619613.41</v>
      </c>
    </row>
    <row r="248" spans="1:14" ht="10.9" customHeight="1" x14ac:dyDescent="0.25">
      <c r="A248" s="10" t="s">
        <v>87</v>
      </c>
      <c r="B248" s="10" t="s">
        <v>88</v>
      </c>
      <c r="C248" s="10" t="s">
        <v>485</v>
      </c>
      <c r="D248" s="10" t="s">
        <v>486</v>
      </c>
      <c r="E248" s="10">
        <v>1025926</v>
      </c>
      <c r="F248" s="10" t="s">
        <v>487</v>
      </c>
      <c r="G248" s="10" t="s">
        <v>44</v>
      </c>
      <c r="H248" s="5" t="s">
        <v>384</v>
      </c>
      <c r="I248" s="5">
        <v>0</v>
      </c>
      <c r="J248" s="5">
        <v>0</v>
      </c>
      <c r="K248" s="5">
        <v>0</v>
      </c>
      <c r="L248" s="11">
        <v>1000000</v>
      </c>
      <c r="M248" s="2"/>
      <c r="N248" s="11">
        <v>136563.10999999999</v>
      </c>
    </row>
    <row r="249" spans="1:14" ht="10.9" customHeight="1" x14ac:dyDescent="0.25">
      <c r="A249" s="10" t="s">
        <v>87</v>
      </c>
      <c r="B249" s="10" t="s">
        <v>88</v>
      </c>
      <c r="C249" s="10" t="s">
        <v>756</v>
      </c>
      <c r="D249" s="10" t="s">
        <v>757</v>
      </c>
      <c r="E249" s="10">
        <v>1027588</v>
      </c>
      <c r="F249" s="10" t="s">
        <v>758</v>
      </c>
      <c r="G249" s="10" t="s">
        <v>44</v>
      </c>
      <c r="H249" s="5" t="s">
        <v>759</v>
      </c>
      <c r="I249" s="11">
        <v>6920000</v>
      </c>
      <c r="J249" s="5">
        <v>0</v>
      </c>
      <c r="K249" s="5">
        <v>-100</v>
      </c>
      <c r="L249" s="11">
        <v>10328856</v>
      </c>
      <c r="M249" s="2"/>
      <c r="N249" s="11">
        <v>208890.32</v>
      </c>
    </row>
    <row r="250" spans="1:14" ht="10.9" customHeight="1" x14ac:dyDescent="0.25">
      <c r="A250" s="10" t="s">
        <v>50</v>
      </c>
      <c r="B250" s="10" t="s">
        <v>51</v>
      </c>
      <c r="C250" s="10" t="s">
        <v>52</v>
      </c>
      <c r="D250" s="10" t="s">
        <v>53</v>
      </c>
      <c r="E250" s="10">
        <v>1019587</v>
      </c>
      <c r="F250" s="10" t="s">
        <v>54</v>
      </c>
      <c r="G250" s="10" t="s">
        <v>44</v>
      </c>
      <c r="H250" s="5" t="s">
        <v>49</v>
      </c>
      <c r="I250" s="5">
        <v>0</v>
      </c>
      <c r="J250" s="5">
        <v>0</v>
      </c>
      <c r="K250" s="5">
        <v>0</v>
      </c>
      <c r="L250" s="11">
        <v>35867093</v>
      </c>
      <c r="M250" s="12" t="s">
        <v>40</v>
      </c>
      <c r="N250" s="11">
        <v>32598690.43</v>
      </c>
    </row>
    <row r="251" spans="1:14" ht="10.9" customHeight="1" x14ac:dyDescent="0.25">
      <c r="A251" s="10" t="s">
        <v>50</v>
      </c>
      <c r="B251" s="10" t="s">
        <v>78</v>
      </c>
      <c r="C251" s="10" t="s">
        <v>79</v>
      </c>
      <c r="D251" s="10" t="s">
        <v>80</v>
      </c>
      <c r="E251" s="10">
        <v>1021131</v>
      </c>
      <c r="F251" s="10" t="s">
        <v>81</v>
      </c>
      <c r="G251" s="10" t="s">
        <v>44</v>
      </c>
      <c r="H251" s="5" t="s">
        <v>82</v>
      </c>
      <c r="I251" s="5">
        <v>0</v>
      </c>
      <c r="J251" s="5">
        <v>0</v>
      </c>
      <c r="K251" s="5">
        <v>0</v>
      </c>
      <c r="L251" s="11">
        <v>210580000</v>
      </c>
      <c r="M251" s="12" t="s">
        <v>40</v>
      </c>
      <c r="N251" s="11">
        <v>210058456.31</v>
      </c>
    </row>
    <row r="252" spans="1:14" ht="10.9" customHeight="1" x14ac:dyDescent="0.25">
      <c r="A252" s="10" t="s">
        <v>50</v>
      </c>
      <c r="B252" s="10" t="s">
        <v>51</v>
      </c>
      <c r="C252" s="10" t="s">
        <v>589</v>
      </c>
      <c r="D252" s="10" t="s">
        <v>590</v>
      </c>
      <c r="E252" s="10">
        <v>1026160</v>
      </c>
      <c r="F252" s="10" t="s">
        <v>591</v>
      </c>
      <c r="G252" s="10" t="s">
        <v>44</v>
      </c>
      <c r="H252" s="5" t="s">
        <v>513</v>
      </c>
      <c r="I252" s="11">
        <v>3000000</v>
      </c>
      <c r="J252" s="5">
        <v>0</v>
      </c>
      <c r="K252" s="5">
        <v>-100</v>
      </c>
      <c r="L252" s="11">
        <v>10000000</v>
      </c>
      <c r="M252" s="2"/>
      <c r="N252" s="11">
        <v>2200789.31</v>
      </c>
    </row>
    <row r="253" spans="1:14" ht="10.9" customHeight="1" x14ac:dyDescent="0.25">
      <c r="A253" s="10" t="s">
        <v>50</v>
      </c>
      <c r="B253" s="10" t="s">
        <v>51</v>
      </c>
      <c r="C253" s="10" t="s">
        <v>592</v>
      </c>
      <c r="D253" s="10" t="s">
        <v>593</v>
      </c>
      <c r="E253" s="10">
        <v>1026161</v>
      </c>
      <c r="F253" s="10" t="s">
        <v>594</v>
      </c>
      <c r="G253" s="10" t="s">
        <v>44</v>
      </c>
      <c r="H253" s="5" t="s">
        <v>513</v>
      </c>
      <c r="I253" s="5">
        <v>0</v>
      </c>
      <c r="J253" s="5">
        <v>0</v>
      </c>
      <c r="K253" s="5">
        <v>0</v>
      </c>
      <c r="L253" s="11">
        <v>2000000</v>
      </c>
      <c r="M253" s="2"/>
      <c r="N253" s="11">
        <v>1058156.02</v>
      </c>
    </row>
    <row r="254" spans="1:14" ht="10.9" customHeight="1" x14ac:dyDescent="0.25">
      <c r="A254" s="10" t="s">
        <v>50</v>
      </c>
      <c r="B254" s="10" t="s">
        <v>83</v>
      </c>
      <c r="C254" s="10" t="s">
        <v>637</v>
      </c>
      <c r="D254" s="10" t="s">
        <v>637</v>
      </c>
      <c r="E254" s="10">
        <v>1026821</v>
      </c>
      <c r="F254" s="10" t="s">
        <v>638</v>
      </c>
      <c r="G254" s="10" t="s">
        <v>44</v>
      </c>
      <c r="H254" s="5" t="s">
        <v>633</v>
      </c>
      <c r="I254" s="5">
        <v>0</v>
      </c>
      <c r="J254" s="5">
        <v>0</v>
      </c>
      <c r="K254" s="5">
        <v>0</v>
      </c>
      <c r="L254" s="11">
        <v>250000</v>
      </c>
      <c r="M254" s="2"/>
      <c r="N254" s="11">
        <v>90063.78</v>
      </c>
    </row>
    <row r="255" spans="1:14" ht="10.9" customHeight="1" x14ac:dyDescent="0.25">
      <c r="A255" s="10" t="s">
        <v>50</v>
      </c>
      <c r="B255" s="10" t="s">
        <v>83</v>
      </c>
      <c r="C255" s="10" t="s">
        <v>639</v>
      </c>
      <c r="D255" s="10" t="s">
        <v>640</v>
      </c>
      <c r="E255" s="10">
        <v>1026822</v>
      </c>
      <c r="F255" s="10" t="s">
        <v>641</v>
      </c>
      <c r="G255" s="10" t="s">
        <v>44</v>
      </c>
      <c r="H255" s="5" t="s">
        <v>633</v>
      </c>
      <c r="I255" s="11">
        <v>1500000</v>
      </c>
      <c r="J255" s="5">
        <v>0</v>
      </c>
      <c r="K255" s="5">
        <v>-100</v>
      </c>
      <c r="L255" s="11">
        <v>1650000</v>
      </c>
      <c r="M255" s="2"/>
      <c r="N255" s="11">
        <v>107556.95</v>
      </c>
    </row>
    <row r="256" spans="1:14" ht="10.9" customHeight="1" x14ac:dyDescent="0.25">
      <c r="A256" s="10" t="s">
        <v>50</v>
      </c>
      <c r="B256" s="10" t="s">
        <v>78</v>
      </c>
      <c r="C256" s="10" t="s">
        <v>760</v>
      </c>
      <c r="D256" s="10" t="s">
        <v>761</v>
      </c>
      <c r="E256" s="10">
        <v>1027589</v>
      </c>
      <c r="F256" s="10" t="s">
        <v>762</v>
      </c>
      <c r="G256" s="10" t="s">
        <v>44</v>
      </c>
      <c r="H256" s="5" t="s">
        <v>759</v>
      </c>
      <c r="I256" s="11">
        <v>700000</v>
      </c>
      <c r="J256" s="5">
        <v>0</v>
      </c>
      <c r="K256" s="5">
        <v>-100</v>
      </c>
      <c r="L256" s="11">
        <v>700000</v>
      </c>
      <c r="M256" s="2"/>
      <c r="N256" s="11">
        <v>3714.23</v>
      </c>
    </row>
    <row r="257" spans="1:14" ht="10.9" customHeight="1" x14ac:dyDescent="0.25">
      <c r="A257" s="10" t="s">
        <v>58</v>
      </c>
      <c r="B257" s="10" t="s">
        <v>59</v>
      </c>
      <c r="C257" s="10" t="s">
        <v>60</v>
      </c>
      <c r="D257" s="10" t="s">
        <v>61</v>
      </c>
      <c r="E257" s="10">
        <v>1020105</v>
      </c>
      <c r="F257" s="10" t="s">
        <v>62</v>
      </c>
      <c r="G257" s="10" t="s">
        <v>44</v>
      </c>
      <c r="H257" s="5" t="s">
        <v>63</v>
      </c>
      <c r="I257" s="5">
        <v>0</v>
      </c>
      <c r="J257" s="5">
        <v>0</v>
      </c>
      <c r="K257" s="5">
        <v>0</v>
      </c>
      <c r="L257" s="11">
        <v>22830000</v>
      </c>
      <c r="M257" s="2"/>
      <c r="N257" s="11">
        <v>16804960.600000001</v>
      </c>
    </row>
    <row r="258" spans="1:14" ht="10.9" customHeight="1" x14ac:dyDescent="0.25">
      <c r="A258" s="10" t="s">
        <v>58</v>
      </c>
      <c r="B258" s="10" t="s">
        <v>64</v>
      </c>
      <c r="C258" s="10" t="s">
        <v>65</v>
      </c>
      <c r="D258" s="10" t="s">
        <v>66</v>
      </c>
      <c r="E258" s="10">
        <v>1020253</v>
      </c>
      <c r="F258" s="10" t="s">
        <v>67</v>
      </c>
      <c r="G258" s="10" t="s">
        <v>44</v>
      </c>
      <c r="H258" s="5" t="s">
        <v>63</v>
      </c>
      <c r="I258" s="5">
        <v>0</v>
      </c>
      <c r="J258" s="5">
        <v>0</v>
      </c>
      <c r="K258" s="5">
        <v>0</v>
      </c>
      <c r="L258" s="11">
        <v>3928420</v>
      </c>
      <c r="M258" s="2"/>
      <c r="N258" s="11">
        <v>173673.54</v>
      </c>
    </row>
    <row r="259" spans="1:14" ht="10.9" customHeight="1" x14ac:dyDescent="0.25">
      <c r="A259" s="10" t="s">
        <v>58</v>
      </c>
      <c r="B259" s="10" t="s">
        <v>59</v>
      </c>
      <c r="C259" s="10" t="s">
        <v>172</v>
      </c>
      <c r="D259" s="10" t="s">
        <v>173</v>
      </c>
      <c r="E259" s="10">
        <v>1021916</v>
      </c>
      <c r="F259" s="10" t="s">
        <v>174</v>
      </c>
      <c r="G259" s="10" t="s">
        <v>44</v>
      </c>
      <c r="H259" s="5" t="s">
        <v>175</v>
      </c>
      <c r="I259" s="5">
        <v>0</v>
      </c>
      <c r="J259" s="5">
        <v>0</v>
      </c>
      <c r="K259" s="5">
        <v>0</v>
      </c>
      <c r="L259" s="11">
        <v>6850000</v>
      </c>
      <c r="M259" s="2"/>
      <c r="N259" s="11">
        <v>6234880.75</v>
      </c>
    </row>
    <row r="260" spans="1:14" ht="10.9" customHeight="1" x14ac:dyDescent="0.25">
      <c r="A260" s="10" t="s">
        <v>58</v>
      </c>
      <c r="B260" s="10" t="s">
        <v>59</v>
      </c>
      <c r="C260" s="10" t="s">
        <v>332</v>
      </c>
      <c r="D260" s="10" t="s">
        <v>332</v>
      </c>
      <c r="E260" s="10">
        <v>1024605</v>
      </c>
      <c r="F260" s="10" t="s">
        <v>333</v>
      </c>
      <c r="G260" s="10" t="s">
        <v>44</v>
      </c>
      <c r="H260" s="5" t="s">
        <v>286</v>
      </c>
      <c r="I260" s="5">
        <v>0</v>
      </c>
      <c r="J260" s="5">
        <v>0</v>
      </c>
      <c r="K260" s="5">
        <v>0</v>
      </c>
      <c r="L260" s="11">
        <v>300000</v>
      </c>
      <c r="M260" s="2"/>
      <c r="N260" s="11">
        <v>49344.22</v>
      </c>
    </row>
    <row r="263" spans="1:14" ht="15.75" x14ac:dyDescent="0.25">
      <c r="A263" s="13" t="s">
        <v>790</v>
      </c>
    </row>
    <row r="265" spans="1:14" ht="15.75" x14ac:dyDescent="0.25">
      <c r="A265" s="1" t="s">
        <v>791</v>
      </c>
    </row>
    <row r="268" spans="1:14" ht="18.75" x14ac:dyDescent="0.3">
      <c r="A268" s="14" t="s">
        <v>792</v>
      </c>
    </row>
  </sheetData>
  <autoFilter ref="A13:N260" xr:uid="{B6AA415B-38F5-4AF1-9219-3F411EFB77B9}">
    <sortState xmlns:xlrd2="http://schemas.microsoft.com/office/spreadsheetml/2017/richdata2" ref="A14:N260">
      <sortCondition ref="A13:A260"/>
    </sortState>
  </autoFilter>
  <mergeCells count="1">
    <mergeCell ref="I12:N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DEE7-9EEA-4EE3-8935-BA226123A4DF}">
  <dimension ref="A1:N268"/>
  <sheetViews>
    <sheetView showGridLines="0" workbookViewId="0">
      <selection activeCell="D8" sqref="D8"/>
    </sheetView>
  </sheetViews>
  <sheetFormatPr defaultRowHeight="15" x14ac:dyDescent="0.25"/>
  <cols>
    <col min="1" max="1" width="35.5703125" bestFit="1" customWidth="1"/>
    <col min="2" max="2" width="34.7109375" bestFit="1" customWidth="1"/>
    <col min="3" max="3" width="34.140625" bestFit="1" customWidth="1"/>
    <col min="4" max="4" width="35.5703125" bestFit="1" customWidth="1"/>
    <col min="5" max="5" width="13.28515625" bestFit="1" customWidth="1"/>
    <col min="6" max="6" width="10.42578125" bestFit="1" customWidth="1"/>
    <col min="7" max="7" width="35.5703125" bestFit="1" customWidth="1"/>
    <col min="8" max="8" width="12.7109375" bestFit="1" customWidth="1"/>
    <col min="9" max="9" width="23.28515625" bestFit="1" customWidth="1"/>
    <col min="10" max="10" width="22.42578125" bestFit="1" customWidth="1"/>
    <col min="11" max="11" width="35.5703125" bestFit="1" customWidth="1"/>
    <col min="12" max="12" width="28.28515625" bestFit="1" customWidth="1"/>
    <col min="13" max="13" width="3.5703125" bestFit="1" customWidth="1"/>
    <col min="14" max="14" width="27.140625" bestFit="1" customWidth="1"/>
  </cols>
  <sheetData>
    <row r="1" spans="1:14" ht="15.75" x14ac:dyDescent="0.25">
      <c r="A1" s="1" t="s">
        <v>0</v>
      </c>
    </row>
    <row r="2" spans="1:14" ht="15.75" x14ac:dyDescent="0.25">
      <c r="A2" s="1" t="s">
        <v>1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55" t="s">
        <v>12</v>
      </c>
      <c r="J12" s="56"/>
      <c r="K12" s="56"/>
      <c r="L12" s="56"/>
      <c r="M12" s="56"/>
      <c r="N12" s="57"/>
    </row>
    <row r="13" spans="1:14" ht="10.9" customHeight="1" x14ac:dyDescent="0.2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  <c r="H13" s="8" t="s">
        <v>20</v>
      </c>
      <c r="I13" s="9" t="s">
        <v>21</v>
      </c>
      <c r="J13" s="9" t="s">
        <v>22</v>
      </c>
      <c r="K13" s="9" t="s">
        <v>23</v>
      </c>
      <c r="L13" s="9" t="s">
        <v>24</v>
      </c>
      <c r="M13" s="9" t="s">
        <v>25</v>
      </c>
      <c r="N13" s="9" t="s">
        <v>26</v>
      </c>
    </row>
    <row r="14" spans="1:14" ht="10.9" customHeight="1" x14ac:dyDescent="0.25">
      <c r="A14" s="10" t="s">
        <v>27</v>
      </c>
      <c r="B14" s="10" t="s">
        <v>28</v>
      </c>
      <c r="C14" s="10" t="s">
        <v>29</v>
      </c>
      <c r="D14" s="10" t="s">
        <v>30</v>
      </c>
      <c r="E14" s="10">
        <v>1014142</v>
      </c>
      <c r="F14" s="10" t="s">
        <v>31</v>
      </c>
      <c r="G14" s="10" t="s">
        <v>32</v>
      </c>
      <c r="H14" s="5" t="s">
        <v>33</v>
      </c>
      <c r="I14" s="5">
        <v>0</v>
      </c>
      <c r="J14" s="5">
        <v>0</v>
      </c>
      <c r="K14" s="5">
        <v>0</v>
      </c>
      <c r="L14" s="11">
        <v>9521629</v>
      </c>
      <c r="M14" s="2"/>
      <c r="N14" s="11">
        <v>9493597.7400000002</v>
      </c>
    </row>
    <row r="15" spans="1:14" ht="14.45" customHeight="1" x14ac:dyDescent="0.25">
      <c r="A15" s="10" t="s">
        <v>34</v>
      </c>
      <c r="B15" s="10" t="s">
        <v>28</v>
      </c>
      <c r="C15" s="10" t="s">
        <v>35</v>
      </c>
      <c r="D15" s="10" t="s">
        <v>36</v>
      </c>
      <c r="E15" s="10">
        <v>1015029</v>
      </c>
      <c r="F15" s="10" t="s">
        <v>37</v>
      </c>
      <c r="G15" s="10" t="s">
        <v>38</v>
      </c>
      <c r="H15" s="5" t="s">
        <v>39</v>
      </c>
      <c r="I15" s="5">
        <v>0</v>
      </c>
      <c r="J15" s="5">
        <v>0</v>
      </c>
      <c r="K15" s="5">
        <v>0</v>
      </c>
      <c r="L15" s="11">
        <v>139557681.91999999</v>
      </c>
      <c r="M15" s="12" t="s">
        <v>40</v>
      </c>
      <c r="N15" s="11">
        <v>123018142.25</v>
      </c>
    </row>
    <row r="16" spans="1:14" ht="10.9" customHeight="1" x14ac:dyDescent="0.25">
      <c r="A16" s="10" t="s">
        <v>27</v>
      </c>
      <c r="B16" s="10" t="s">
        <v>28</v>
      </c>
      <c r="C16" s="10" t="s">
        <v>41</v>
      </c>
      <c r="D16" s="10" t="s">
        <v>42</v>
      </c>
      <c r="E16" s="10">
        <v>1018665</v>
      </c>
      <c r="F16" s="10" t="s">
        <v>43</v>
      </c>
      <c r="G16" s="10" t="s">
        <v>44</v>
      </c>
      <c r="H16" s="5" t="s">
        <v>45</v>
      </c>
      <c r="I16" s="5">
        <v>0</v>
      </c>
      <c r="J16" s="5">
        <v>0</v>
      </c>
      <c r="K16" s="5">
        <v>0</v>
      </c>
      <c r="L16" s="11">
        <v>385000</v>
      </c>
      <c r="M16" s="2"/>
      <c r="N16" s="11">
        <v>266123.65999999997</v>
      </c>
    </row>
    <row r="17" spans="1:14" ht="10.9" customHeight="1" x14ac:dyDescent="0.25">
      <c r="A17" s="10" t="s">
        <v>27</v>
      </c>
      <c r="B17" s="10" t="s">
        <v>28</v>
      </c>
      <c r="C17" s="10" t="s">
        <v>46</v>
      </c>
      <c r="D17" s="10" t="s">
        <v>47</v>
      </c>
      <c r="E17" s="10">
        <v>1019565</v>
      </c>
      <c r="F17" s="10" t="s">
        <v>48</v>
      </c>
      <c r="G17" s="10" t="s">
        <v>44</v>
      </c>
      <c r="H17" s="5" t="s">
        <v>49</v>
      </c>
      <c r="I17" s="5">
        <v>0</v>
      </c>
      <c r="J17" s="5">
        <v>0</v>
      </c>
      <c r="K17" s="5">
        <v>0</v>
      </c>
      <c r="L17" s="11">
        <v>12225000</v>
      </c>
      <c r="M17" s="2"/>
      <c r="N17" s="11">
        <v>11850144.41</v>
      </c>
    </row>
    <row r="18" spans="1:14" ht="14.45" customHeight="1" x14ac:dyDescent="0.25">
      <c r="A18" s="10" t="s">
        <v>50</v>
      </c>
      <c r="B18" s="10" t="s">
        <v>51</v>
      </c>
      <c r="C18" s="10" t="s">
        <v>52</v>
      </c>
      <c r="D18" s="10" t="s">
        <v>53</v>
      </c>
      <c r="E18" s="10">
        <v>1019587</v>
      </c>
      <c r="F18" s="10" t="s">
        <v>54</v>
      </c>
      <c r="G18" s="10" t="s">
        <v>44</v>
      </c>
      <c r="H18" s="5" t="s">
        <v>49</v>
      </c>
      <c r="I18" s="5">
        <v>0</v>
      </c>
      <c r="J18" s="5">
        <v>0</v>
      </c>
      <c r="K18" s="5">
        <v>0</v>
      </c>
      <c r="L18" s="11">
        <v>35867093</v>
      </c>
      <c r="M18" s="12" t="s">
        <v>40</v>
      </c>
      <c r="N18" s="11">
        <v>32598690.43</v>
      </c>
    </row>
    <row r="19" spans="1:14" ht="10.9" customHeight="1" x14ac:dyDescent="0.25">
      <c r="A19" s="10" t="s">
        <v>27</v>
      </c>
      <c r="B19" s="10" t="s">
        <v>28</v>
      </c>
      <c r="C19" s="10" t="s">
        <v>55</v>
      </c>
      <c r="D19" s="10" t="s">
        <v>56</v>
      </c>
      <c r="E19" s="10">
        <v>1019796</v>
      </c>
      <c r="F19" s="10" t="s">
        <v>57</v>
      </c>
      <c r="G19" s="10" t="s">
        <v>44</v>
      </c>
      <c r="H19" s="5" t="s">
        <v>49</v>
      </c>
      <c r="I19" s="5">
        <v>0</v>
      </c>
      <c r="J19" s="5">
        <v>0</v>
      </c>
      <c r="K19" s="5">
        <v>0</v>
      </c>
      <c r="L19" s="11">
        <v>181000</v>
      </c>
      <c r="M19" s="2"/>
      <c r="N19" s="11">
        <v>66409.33</v>
      </c>
    </row>
    <row r="20" spans="1:14" ht="10.9" customHeight="1" x14ac:dyDescent="0.25">
      <c r="A20" s="10" t="s">
        <v>58</v>
      </c>
      <c r="B20" s="10" t="s">
        <v>59</v>
      </c>
      <c r="C20" s="10" t="s">
        <v>60</v>
      </c>
      <c r="D20" s="10" t="s">
        <v>61</v>
      </c>
      <c r="E20" s="10">
        <v>1020105</v>
      </c>
      <c r="F20" s="10" t="s">
        <v>62</v>
      </c>
      <c r="G20" s="10" t="s">
        <v>44</v>
      </c>
      <c r="H20" s="5" t="s">
        <v>63</v>
      </c>
      <c r="I20" s="5">
        <v>0</v>
      </c>
      <c r="J20" s="5">
        <v>0</v>
      </c>
      <c r="K20" s="5">
        <v>0</v>
      </c>
      <c r="L20" s="11">
        <v>22830000</v>
      </c>
      <c r="M20" s="2"/>
      <c r="N20" s="11">
        <v>16804960.600000001</v>
      </c>
    </row>
    <row r="21" spans="1:14" ht="10.9" customHeight="1" x14ac:dyDescent="0.25">
      <c r="A21" s="10" t="s">
        <v>58</v>
      </c>
      <c r="B21" s="10" t="s">
        <v>64</v>
      </c>
      <c r="C21" s="10" t="s">
        <v>65</v>
      </c>
      <c r="D21" s="10" t="s">
        <v>66</v>
      </c>
      <c r="E21" s="10">
        <v>1020253</v>
      </c>
      <c r="F21" s="10" t="s">
        <v>67</v>
      </c>
      <c r="G21" s="10" t="s">
        <v>44</v>
      </c>
      <c r="H21" s="5" t="s">
        <v>63</v>
      </c>
      <c r="I21" s="5">
        <v>0</v>
      </c>
      <c r="J21" s="5">
        <v>0</v>
      </c>
      <c r="K21" s="5">
        <v>0</v>
      </c>
      <c r="L21" s="11">
        <v>3928420</v>
      </c>
      <c r="M21" s="2"/>
      <c r="N21" s="11">
        <v>173673.54</v>
      </c>
    </row>
    <row r="22" spans="1:14" ht="10.9" customHeight="1" x14ac:dyDescent="0.25">
      <c r="A22" s="10" t="s">
        <v>27</v>
      </c>
      <c r="B22" s="10" t="s">
        <v>68</v>
      </c>
      <c r="C22" s="10" t="s">
        <v>69</v>
      </c>
      <c r="D22" s="10" t="s">
        <v>70</v>
      </c>
      <c r="E22" s="10">
        <v>1020254</v>
      </c>
      <c r="F22" s="10" t="s">
        <v>71</v>
      </c>
      <c r="G22" s="10" t="s">
        <v>44</v>
      </c>
      <c r="H22" s="5" t="s">
        <v>63</v>
      </c>
      <c r="I22" s="5">
        <v>0</v>
      </c>
      <c r="J22" s="5">
        <v>0</v>
      </c>
      <c r="K22" s="5">
        <v>0</v>
      </c>
      <c r="L22" s="11">
        <v>37573133</v>
      </c>
      <c r="M22" s="2"/>
      <c r="N22" s="11">
        <v>22894163.289999999</v>
      </c>
    </row>
    <row r="23" spans="1:14" ht="10.9" customHeight="1" x14ac:dyDescent="0.25">
      <c r="A23" s="10" t="s">
        <v>27</v>
      </c>
      <c r="B23" s="10" t="s">
        <v>28</v>
      </c>
      <c r="C23" s="10" t="s">
        <v>72</v>
      </c>
      <c r="D23" s="10" t="s">
        <v>73</v>
      </c>
      <c r="E23" s="10">
        <v>1020262</v>
      </c>
      <c r="F23" s="10" t="s">
        <v>74</v>
      </c>
      <c r="G23" s="10" t="s">
        <v>44</v>
      </c>
      <c r="H23" s="5" t="s">
        <v>63</v>
      </c>
      <c r="I23" s="5">
        <v>0</v>
      </c>
      <c r="J23" s="5">
        <v>0</v>
      </c>
      <c r="K23" s="5">
        <v>0</v>
      </c>
      <c r="L23" s="11">
        <v>404929.6</v>
      </c>
      <c r="M23" s="2"/>
      <c r="N23" s="11">
        <v>199419.12</v>
      </c>
    </row>
    <row r="24" spans="1:14" ht="10.9" customHeight="1" x14ac:dyDescent="0.25">
      <c r="A24" s="10" t="s">
        <v>27</v>
      </c>
      <c r="B24" s="10" t="s">
        <v>28</v>
      </c>
      <c r="C24" s="10" t="s">
        <v>75</v>
      </c>
      <c r="D24" s="10" t="s">
        <v>76</v>
      </c>
      <c r="E24" s="10">
        <v>1020367</v>
      </c>
      <c r="F24" s="10" t="s">
        <v>77</v>
      </c>
      <c r="G24" s="10" t="s">
        <v>44</v>
      </c>
      <c r="H24" s="5" t="s">
        <v>63</v>
      </c>
      <c r="I24" s="5">
        <v>0</v>
      </c>
      <c r="J24" s="5">
        <v>0</v>
      </c>
      <c r="K24" s="5">
        <v>0</v>
      </c>
      <c r="L24" s="11">
        <v>19350000</v>
      </c>
      <c r="M24" s="2"/>
      <c r="N24" s="11">
        <v>19099025.079999998</v>
      </c>
    </row>
    <row r="25" spans="1:14" ht="14.45" customHeight="1" x14ac:dyDescent="0.25">
      <c r="A25" s="10" t="s">
        <v>50</v>
      </c>
      <c r="B25" s="10" t="s">
        <v>78</v>
      </c>
      <c r="C25" s="10" t="s">
        <v>79</v>
      </c>
      <c r="D25" s="10" t="s">
        <v>80</v>
      </c>
      <c r="E25" s="10">
        <v>1021131</v>
      </c>
      <c r="F25" s="10" t="s">
        <v>81</v>
      </c>
      <c r="G25" s="10" t="s">
        <v>44</v>
      </c>
      <c r="H25" s="5" t="s">
        <v>82</v>
      </c>
      <c r="I25" s="5">
        <v>0</v>
      </c>
      <c r="J25" s="5">
        <v>0</v>
      </c>
      <c r="K25" s="5">
        <v>0</v>
      </c>
      <c r="L25" s="11">
        <v>210580000</v>
      </c>
      <c r="M25" s="12" t="s">
        <v>40</v>
      </c>
      <c r="N25" s="11">
        <v>210058456.31</v>
      </c>
    </row>
    <row r="26" spans="1:14" ht="10.9" customHeight="1" x14ac:dyDescent="0.25">
      <c r="A26" s="10" t="s">
        <v>27</v>
      </c>
      <c r="B26" s="10" t="s">
        <v>83</v>
      </c>
      <c r="C26" s="10" t="s">
        <v>84</v>
      </c>
      <c r="D26" s="10" t="s">
        <v>85</v>
      </c>
      <c r="E26" s="10">
        <v>1021136</v>
      </c>
      <c r="F26" s="10" t="s">
        <v>86</v>
      </c>
      <c r="G26" s="10" t="s">
        <v>44</v>
      </c>
      <c r="H26" s="5" t="s">
        <v>82</v>
      </c>
      <c r="I26" s="5">
        <v>0</v>
      </c>
      <c r="J26" s="5">
        <v>0</v>
      </c>
      <c r="K26" s="5">
        <v>0</v>
      </c>
      <c r="L26" s="11">
        <v>4285000</v>
      </c>
      <c r="M26" s="2"/>
      <c r="N26" s="11">
        <v>4258158.3099999996</v>
      </c>
    </row>
    <row r="27" spans="1:14" ht="10.9" customHeight="1" x14ac:dyDescent="0.25">
      <c r="A27" s="10" t="s">
        <v>87</v>
      </c>
      <c r="B27" s="10" t="s">
        <v>88</v>
      </c>
      <c r="C27" s="10" t="s">
        <v>89</v>
      </c>
      <c r="D27" s="10" t="s">
        <v>90</v>
      </c>
      <c r="E27" s="10">
        <v>1021148</v>
      </c>
      <c r="F27" s="10" t="s">
        <v>91</v>
      </c>
      <c r="G27" s="10" t="s">
        <v>44</v>
      </c>
      <c r="H27" s="5" t="s">
        <v>82</v>
      </c>
      <c r="I27" s="5">
        <v>0</v>
      </c>
      <c r="J27" s="5">
        <v>0</v>
      </c>
      <c r="K27" s="5">
        <v>0</v>
      </c>
      <c r="L27" s="11">
        <v>75995000</v>
      </c>
      <c r="M27" s="2"/>
      <c r="N27" s="11">
        <v>73914912.109999999</v>
      </c>
    </row>
    <row r="28" spans="1:14" ht="10.9" customHeight="1" x14ac:dyDescent="0.25">
      <c r="A28" s="10" t="s">
        <v>27</v>
      </c>
      <c r="B28" s="10" t="s">
        <v>28</v>
      </c>
      <c r="C28" s="10" t="s">
        <v>92</v>
      </c>
      <c r="D28" s="10" t="s">
        <v>93</v>
      </c>
      <c r="E28" s="10">
        <v>1021149</v>
      </c>
      <c r="F28" s="10" t="s">
        <v>94</v>
      </c>
      <c r="G28" s="10" t="s">
        <v>44</v>
      </c>
      <c r="H28" s="5" t="s">
        <v>82</v>
      </c>
      <c r="I28" s="5">
        <v>0</v>
      </c>
      <c r="J28" s="5">
        <v>0</v>
      </c>
      <c r="K28" s="5">
        <v>0</v>
      </c>
      <c r="L28" s="11">
        <v>2424000</v>
      </c>
      <c r="M28" s="2"/>
      <c r="N28" s="11">
        <v>1108770.51</v>
      </c>
    </row>
    <row r="29" spans="1:14" ht="10.9" customHeight="1" x14ac:dyDescent="0.25">
      <c r="A29" s="10" t="s">
        <v>27</v>
      </c>
      <c r="B29" s="10" t="s">
        <v>28</v>
      </c>
      <c r="C29" s="10" t="s">
        <v>95</v>
      </c>
      <c r="D29" s="10" t="s">
        <v>95</v>
      </c>
      <c r="E29" s="10">
        <v>1021152</v>
      </c>
      <c r="F29" s="10" t="s">
        <v>96</v>
      </c>
      <c r="G29" s="10" t="s">
        <v>44</v>
      </c>
      <c r="H29" s="5" t="s">
        <v>82</v>
      </c>
      <c r="I29" s="5">
        <v>0</v>
      </c>
      <c r="J29" s="5">
        <v>0</v>
      </c>
      <c r="K29" s="5">
        <v>0</v>
      </c>
      <c r="L29" s="11">
        <v>2161892.4700000002</v>
      </c>
      <c r="M29" s="2"/>
      <c r="N29" s="11">
        <v>1293379.8400000001</v>
      </c>
    </row>
    <row r="30" spans="1:14" ht="10.9" customHeight="1" x14ac:dyDescent="0.25">
      <c r="A30" s="10" t="s">
        <v>27</v>
      </c>
      <c r="B30" s="10" t="s">
        <v>28</v>
      </c>
      <c r="C30" s="10" t="s">
        <v>97</v>
      </c>
      <c r="D30" s="10" t="s">
        <v>98</v>
      </c>
      <c r="E30" s="10">
        <v>1021155</v>
      </c>
      <c r="F30" s="10" t="s">
        <v>99</v>
      </c>
      <c r="G30" s="10" t="s">
        <v>44</v>
      </c>
      <c r="H30" s="5" t="s">
        <v>82</v>
      </c>
      <c r="I30" s="5">
        <v>0</v>
      </c>
      <c r="J30" s="5">
        <v>0</v>
      </c>
      <c r="K30" s="5">
        <v>0</v>
      </c>
      <c r="L30" s="11">
        <v>105000</v>
      </c>
      <c r="M30" s="2"/>
      <c r="N30" s="11">
        <v>26095.49</v>
      </c>
    </row>
    <row r="31" spans="1:14" ht="10.9" customHeight="1" x14ac:dyDescent="0.25">
      <c r="A31" s="10" t="s">
        <v>27</v>
      </c>
      <c r="B31" s="10" t="s">
        <v>28</v>
      </c>
      <c r="C31" s="10" t="s">
        <v>100</v>
      </c>
      <c r="D31" s="10" t="s">
        <v>101</v>
      </c>
      <c r="E31" s="10">
        <v>1021156</v>
      </c>
      <c r="F31" s="10" t="s">
        <v>102</v>
      </c>
      <c r="G31" s="10" t="s">
        <v>44</v>
      </c>
      <c r="H31" s="5" t="s">
        <v>82</v>
      </c>
      <c r="I31" s="5">
        <v>0</v>
      </c>
      <c r="J31" s="5">
        <v>0</v>
      </c>
      <c r="K31" s="5">
        <v>0</v>
      </c>
      <c r="L31" s="11">
        <v>110000</v>
      </c>
      <c r="M31" s="2"/>
      <c r="N31" s="11">
        <v>11933.24</v>
      </c>
    </row>
    <row r="32" spans="1:14" ht="10.9" customHeight="1" x14ac:dyDescent="0.25">
      <c r="A32" s="10" t="s">
        <v>27</v>
      </c>
      <c r="B32" s="10" t="s">
        <v>28</v>
      </c>
      <c r="C32" s="10" t="s">
        <v>103</v>
      </c>
      <c r="D32" s="10" t="s">
        <v>104</v>
      </c>
      <c r="E32" s="10">
        <v>1021157</v>
      </c>
      <c r="F32" s="10" t="s">
        <v>105</v>
      </c>
      <c r="G32" s="10" t="s">
        <v>44</v>
      </c>
      <c r="H32" s="5" t="s">
        <v>82</v>
      </c>
      <c r="I32" s="5">
        <v>0</v>
      </c>
      <c r="J32" s="5">
        <v>0</v>
      </c>
      <c r="K32" s="5">
        <v>0</v>
      </c>
      <c r="L32" s="11">
        <v>155000</v>
      </c>
      <c r="M32" s="2"/>
      <c r="N32" s="11">
        <v>22070.94</v>
      </c>
    </row>
    <row r="33" spans="1:14" ht="10.9" customHeight="1" x14ac:dyDescent="0.25">
      <c r="A33" s="10" t="s">
        <v>27</v>
      </c>
      <c r="B33" s="10" t="s">
        <v>28</v>
      </c>
      <c r="C33" s="10" t="s">
        <v>106</v>
      </c>
      <c r="D33" s="10" t="s">
        <v>107</v>
      </c>
      <c r="E33" s="10">
        <v>1021158</v>
      </c>
      <c r="F33" s="10" t="s">
        <v>108</v>
      </c>
      <c r="G33" s="10" t="s">
        <v>44</v>
      </c>
      <c r="H33" s="5" t="s">
        <v>82</v>
      </c>
      <c r="I33" s="5">
        <v>0</v>
      </c>
      <c r="J33" s="5">
        <v>0</v>
      </c>
      <c r="K33" s="5">
        <v>0</v>
      </c>
      <c r="L33" s="11">
        <v>175000</v>
      </c>
      <c r="M33" s="2"/>
      <c r="N33" s="11">
        <v>45156.93</v>
      </c>
    </row>
    <row r="34" spans="1:14" ht="10.9" customHeight="1" x14ac:dyDescent="0.25">
      <c r="A34" s="10" t="s">
        <v>27</v>
      </c>
      <c r="B34" s="10" t="s">
        <v>109</v>
      </c>
      <c r="C34" s="10" t="s">
        <v>110</v>
      </c>
      <c r="D34" s="10" t="s">
        <v>111</v>
      </c>
      <c r="E34" s="10">
        <v>1021162</v>
      </c>
      <c r="F34" s="10" t="s">
        <v>112</v>
      </c>
      <c r="G34" s="10" t="s">
        <v>44</v>
      </c>
      <c r="H34" s="5" t="s">
        <v>82</v>
      </c>
      <c r="I34" s="5">
        <v>0</v>
      </c>
      <c r="J34" s="5">
        <v>0</v>
      </c>
      <c r="K34" s="5">
        <v>0</v>
      </c>
      <c r="L34" s="11">
        <v>139837147</v>
      </c>
      <c r="M34" s="2"/>
      <c r="N34" s="11">
        <v>113963319.84999999</v>
      </c>
    </row>
    <row r="35" spans="1:14" ht="10.9" customHeight="1" x14ac:dyDescent="0.25">
      <c r="A35" s="10" t="s">
        <v>27</v>
      </c>
      <c r="B35" s="10" t="s">
        <v>28</v>
      </c>
      <c r="C35" s="10" t="s">
        <v>113</v>
      </c>
      <c r="D35" s="10" t="s">
        <v>114</v>
      </c>
      <c r="E35" s="10">
        <v>1021596</v>
      </c>
      <c r="F35" s="10" t="s">
        <v>115</v>
      </c>
      <c r="G35" s="10" t="s">
        <v>44</v>
      </c>
      <c r="H35" s="5" t="s">
        <v>82</v>
      </c>
      <c r="I35" s="5">
        <v>0</v>
      </c>
      <c r="J35" s="5">
        <v>0</v>
      </c>
      <c r="K35" s="5">
        <v>0</v>
      </c>
      <c r="L35" s="11">
        <v>831000</v>
      </c>
      <c r="M35" s="2"/>
      <c r="N35" s="11">
        <v>826602.16</v>
      </c>
    </row>
    <row r="36" spans="1:14" ht="10.9" customHeight="1" x14ac:dyDescent="0.25">
      <c r="A36" s="10" t="s">
        <v>27</v>
      </c>
      <c r="B36" s="10" t="s">
        <v>28</v>
      </c>
      <c r="C36" s="10" t="s">
        <v>116</v>
      </c>
      <c r="D36" s="10" t="s">
        <v>117</v>
      </c>
      <c r="E36" s="10">
        <v>1021893</v>
      </c>
      <c r="F36" s="10" t="s">
        <v>118</v>
      </c>
      <c r="G36" s="10" t="s">
        <v>44</v>
      </c>
      <c r="H36" s="5" t="s">
        <v>119</v>
      </c>
      <c r="I36" s="5">
        <v>0</v>
      </c>
      <c r="J36" s="5">
        <v>0</v>
      </c>
      <c r="K36" s="5">
        <v>0</v>
      </c>
      <c r="L36" s="11">
        <v>933130.65</v>
      </c>
      <c r="M36" s="2"/>
      <c r="N36" s="11">
        <v>826884.63</v>
      </c>
    </row>
    <row r="37" spans="1:14" ht="10.9" customHeight="1" x14ac:dyDescent="0.25">
      <c r="A37" s="10" t="s">
        <v>27</v>
      </c>
      <c r="B37" s="10" t="s">
        <v>28</v>
      </c>
      <c r="C37" s="10" t="s">
        <v>120</v>
      </c>
      <c r="D37" s="10" t="s">
        <v>121</v>
      </c>
      <c r="E37" s="10">
        <v>1021895</v>
      </c>
      <c r="F37" s="10" t="s">
        <v>122</v>
      </c>
      <c r="G37" s="10" t="s">
        <v>123</v>
      </c>
      <c r="H37" s="5" t="s">
        <v>119</v>
      </c>
      <c r="I37" s="5">
        <v>0</v>
      </c>
      <c r="J37" s="5">
        <v>0</v>
      </c>
      <c r="K37" s="5">
        <v>0</v>
      </c>
      <c r="L37" s="11">
        <v>31956205.629999999</v>
      </c>
      <c r="M37" s="2"/>
      <c r="N37" s="11">
        <v>5977524.5499999998</v>
      </c>
    </row>
    <row r="38" spans="1:14" ht="10.9" customHeight="1" x14ac:dyDescent="0.25">
      <c r="A38" s="10" t="s">
        <v>27</v>
      </c>
      <c r="B38" s="10" t="s">
        <v>28</v>
      </c>
      <c r="C38" s="10" t="s">
        <v>124</v>
      </c>
      <c r="D38" s="10" t="s">
        <v>125</v>
      </c>
      <c r="E38" s="10">
        <v>1021896</v>
      </c>
      <c r="F38" s="10" t="s">
        <v>126</v>
      </c>
      <c r="G38" s="10" t="s">
        <v>123</v>
      </c>
      <c r="H38" s="5" t="s">
        <v>119</v>
      </c>
      <c r="I38" s="5">
        <v>0</v>
      </c>
      <c r="J38" s="5">
        <v>0</v>
      </c>
      <c r="K38" s="5">
        <v>0</v>
      </c>
      <c r="L38" s="11">
        <v>810000</v>
      </c>
      <c r="M38" s="2"/>
      <c r="N38" s="11">
        <v>250348.55</v>
      </c>
    </row>
    <row r="39" spans="1:14" ht="10.9" customHeight="1" x14ac:dyDescent="0.25">
      <c r="A39" s="10" t="s">
        <v>27</v>
      </c>
      <c r="B39" s="10" t="s">
        <v>28</v>
      </c>
      <c r="C39" s="10" t="s">
        <v>127</v>
      </c>
      <c r="D39" s="10" t="s">
        <v>128</v>
      </c>
      <c r="E39" s="10">
        <v>1021897</v>
      </c>
      <c r="F39" s="10" t="s">
        <v>129</v>
      </c>
      <c r="G39" s="10" t="s">
        <v>123</v>
      </c>
      <c r="H39" s="5" t="s">
        <v>119</v>
      </c>
      <c r="I39" s="5">
        <v>0</v>
      </c>
      <c r="J39" s="5">
        <v>0</v>
      </c>
      <c r="K39" s="5">
        <v>0</v>
      </c>
      <c r="L39" s="11">
        <v>22000000</v>
      </c>
      <c r="M39" s="2"/>
      <c r="N39" s="11">
        <v>4519134.16</v>
      </c>
    </row>
    <row r="40" spans="1:14" ht="10.9" customHeight="1" x14ac:dyDescent="0.25">
      <c r="A40" s="10" t="s">
        <v>27</v>
      </c>
      <c r="B40" s="10" t="s">
        <v>28</v>
      </c>
      <c r="C40" s="10" t="s">
        <v>130</v>
      </c>
      <c r="D40" s="10" t="s">
        <v>131</v>
      </c>
      <c r="E40" s="10">
        <v>1021898</v>
      </c>
      <c r="F40" s="10" t="s">
        <v>132</v>
      </c>
      <c r="G40" s="10" t="s">
        <v>44</v>
      </c>
      <c r="H40" s="5" t="s">
        <v>119</v>
      </c>
      <c r="I40" s="5">
        <v>0</v>
      </c>
      <c r="J40" s="5">
        <v>0</v>
      </c>
      <c r="K40" s="5">
        <v>0</v>
      </c>
      <c r="L40" s="11">
        <v>95000</v>
      </c>
      <c r="M40" s="2"/>
      <c r="N40" s="11">
        <v>11087.12</v>
      </c>
    </row>
    <row r="41" spans="1:14" ht="10.9" customHeight="1" x14ac:dyDescent="0.25">
      <c r="A41" s="10" t="s">
        <v>27</v>
      </c>
      <c r="B41" s="10" t="s">
        <v>28</v>
      </c>
      <c r="C41" s="10" t="s">
        <v>133</v>
      </c>
      <c r="D41" s="10" t="s">
        <v>134</v>
      </c>
      <c r="E41" s="10">
        <v>1021899</v>
      </c>
      <c r="F41" s="10" t="s">
        <v>135</v>
      </c>
      <c r="G41" s="10" t="s">
        <v>44</v>
      </c>
      <c r="H41" s="5" t="s">
        <v>119</v>
      </c>
      <c r="I41" s="5">
        <v>0</v>
      </c>
      <c r="J41" s="5">
        <v>0</v>
      </c>
      <c r="K41" s="5">
        <v>0</v>
      </c>
      <c r="L41" s="11">
        <v>95000</v>
      </c>
      <c r="M41" s="2"/>
      <c r="N41" s="11">
        <v>11530.39</v>
      </c>
    </row>
    <row r="42" spans="1:14" ht="10.9" customHeight="1" x14ac:dyDescent="0.25">
      <c r="A42" s="10" t="s">
        <v>27</v>
      </c>
      <c r="B42" s="10" t="s">
        <v>28</v>
      </c>
      <c r="C42" s="10" t="s">
        <v>136</v>
      </c>
      <c r="D42" s="10" t="s">
        <v>137</v>
      </c>
      <c r="E42" s="10">
        <v>1021900</v>
      </c>
      <c r="F42" s="10" t="s">
        <v>138</v>
      </c>
      <c r="G42" s="10" t="s">
        <v>44</v>
      </c>
      <c r="H42" s="5" t="s">
        <v>119</v>
      </c>
      <c r="I42" s="5">
        <v>0</v>
      </c>
      <c r="J42" s="5">
        <v>0</v>
      </c>
      <c r="K42" s="5">
        <v>0</v>
      </c>
      <c r="L42" s="11">
        <v>95000</v>
      </c>
      <c r="M42" s="2"/>
      <c r="N42" s="11">
        <v>11076.33</v>
      </c>
    </row>
    <row r="43" spans="1:14" ht="10.9" customHeight="1" x14ac:dyDescent="0.25">
      <c r="A43" s="10" t="s">
        <v>27</v>
      </c>
      <c r="B43" s="10" t="s">
        <v>28</v>
      </c>
      <c r="C43" s="10" t="s">
        <v>139</v>
      </c>
      <c r="D43" s="10" t="s">
        <v>140</v>
      </c>
      <c r="E43" s="10">
        <v>1021901</v>
      </c>
      <c r="F43" s="10" t="s">
        <v>141</v>
      </c>
      <c r="G43" s="10" t="s">
        <v>44</v>
      </c>
      <c r="H43" s="5" t="s">
        <v>119</v>
      </c>
      <c r="I43" s="5">
        <v>0</v>
      </c>
      <c r="J43" s="5">
        <v>0</v>
      </c>
      <c r="K43" s="5">
        <v>0</v>
      </c>
      <c r="L43" s="11">
        <v>391000</v>
      </c>
      <c r="M43" s="2"/>
      <c r="N43" s="11">
        <v>33810.269999999997</v>
      </c>
    </row>
    <row r="44" spans="1:14" ht="10.9" customHeight="1" x14ac:dyDescent="0.25">
      <c r="A44" s="10" t="s">
        <v>27</v>
      </c>
      <c r="B44" s="10" t="s">
        <v>28</v>
      </c>
      <c r="C44" s="10" t="s">
        <v>142</v>
      </c>
      <c r="D44" s="10" t="s">
        <v>143</v>
      </c>
      <c r="E44" s="10">
        <v>1021902</v>
      </c>
      <c r="F44" s="10" t="s">
        <v>144</v>
      </c>
      <c r="G44" s="10" t="s">
        <v>44</v>
      </c>
      <c r="H44" s="5" t="s">
        <v>119</v>
      </c>
      <c r="I44" s="5">
        <v>0</v>
      </c>
      <c r="J44" s="5">
        <v>0</v>
      </c>
      <c r="K44" s="5">
        <v>0</v>
      </c>
      <c r="L44" s="11">
        <v>300000</v>
      </c>
      <c r="M44" s="2"/>
      <c r="N44" s="11">
        <v>148103.17000000001</v>
      </c>
    </row>
    <row r="45" spans="1:14" ht="10.9" customHeight="1" x14ac:dyDescent="0.25">
      <c r="A45" s="10" t="s">
        <v>27</v>
      </c>
      <c r="B45" s="10" t="s">
        <v>28</v>
      </c>
      <c r="C45" s="10" t="s">
        <v>145</v>
      </c>
      <c r="D45" s="10" t="s">
        <v>146</v>
      </c>
      <c r="E45" s="10">
        <v>1021903</v>
      </c>
      <c r="F45" s="10" t="s">
        <v>147</v>
      </c>
      <c r="G45" s="10" t="s">
        <v>44</v>
      </c>
      <c r="H45" s="5" t="s">
        <v>119</v>
      </c>
      <c r="I45" s="5">
        <v>0</v>
      </c>
      <c r="J45" s="5">
        <v>0</v>
      </c>
      <c r="K45" s="5">
        <v>0</v>
      </c>
      <c r="L45" s="11">
        <v>4250000</v>
      </c>
      <c r="M45" s="2"/>
      <c r="N45" s="11">
        <v>1330809.8799999999</v>
      </c>
    </row>
    <row r="46" spans="1:14" ht="14.45" customHeight="1" x14ac:dyDescent="0.25">
      <c r="A46" s="10" t="s">
        <v>27</v>
      </c>
      <c r="B46" s="10" t="s">
        <v>28</v>
      </c>
      <c r="C46" s="10" t="s">
        <v>148</v>
      </c>
      <c r="D46" s="10" t="s">
        <v>149</v>
      </c>
      <c r="E46" s="10">
        <v>1021904</v>
      </c>
      <c r="F46" s="10" t="s">
        <v>150</v>
      </c>
      <c r="G46" s="10" t="s">
        <v>44</v>
      </c>
      <c r="H46" s="5" t="s">
        <v>119</v>
      </c>
      <c r="I46" s="5">
        <v>0</v>
      </c>
      <c r="J46" s="5">
        <v>0</v>
      </c>
      <c r="K46" s="5">
        <v>0</v>
      </c>
      <c r="L46" s="11">
        <v>1746000</v>
      </c>
      <c r="M46" s="12" t="s">
        <v>40</v>
      </c>
      <c r="N46" s="11">
        <v>1740294.38</v>
      </c>
    </row>
    <row r="47" spans="1:14" ht="10.9" customHeight="1" x14ac:dyDescent="0.25">
      <c r="A47" s="10" t="s">
        <v>27</v>
      </c>
      <c r="B47" s="10" t="s">
        <v>28</v>
      </c>
      <c r="C47" s="10" t="s">
        <v>151</v>
      </c>
      <c r="D47" s="10" t="s">
        <v>152</v>
      </c>
      <c r="E47" s="10">
        <v>1021906</v>
      </c>
      <c r="F47" s="10" t="s">
        <v>153</v>
      </c>
      <c r="G47" s="10" t="s">
        <v>44</v>
      </c>
      <c r="H47" s="5" t="s">
        <v>119</v>
      </c>
      <c r="I47" s="5">
        <v>0</v>
      </c>
      <c r="J47" s="5">
        <v>0</v>
      </c>
      <c r="K47" s="5">
        <v>0</v>
      </c>
      <c r="L47" s="11">
        <v>447495.23</v>
      </c>
      <c r="M47" s="2"/>
      <c r="N47" s="11">
        <v>443928.48</v>
      </c>
    </row>
    <row r="48" spans="1:14" ht="10.9" customHeight="1" x14ac:dyDescent="0.25">
      <c r="A48" s="10" t="s">
        <v>27</v>
      </c>
      <c r="B48" s="10" t="s">
        <v>28</v>
      </c>
      <c r="C48" s="10" t="s">
        <v>154</v>
      </c>
      <c r="D48" s="10" t="s">
        <v>155</v>
      </c>
      <c r="E48" s="10">
        <v>1021907</v>
      </c>
      <c r="F48" s="10" t="s">
        <v>156</v>
      </c>
      <c r="G48" s="10" t="s">
        <v>44</v>
      </c>
      <c r="H48" s="5" t="s">
        <v>119</v>
      </c>
      <c r="I48" s="5">
        <v>0</v>
      </c>
      <c r="J48" s="5">
        <v>0</v>
      </c>
      <c r="K48" s="5">
        <v>0</v>
      </c>
      <c r="L48" s="11">
        <v>1000000</v>
      </c>
      <c r="M48" s="2"/>
      <c r="N48" s="11">
        <v>971222.54</v>
      </c>
    </row>
    <row r="49" spans="1:14" ht="10.9" customHeight="1" x14ac:dyDescent="0.25">
      <c r="A49" s="10" t="s">
        <v>27</v>
      </c>
      <c r="B49" s="10" t="s">
        <v>28</v>
      </c>
      <c r="C49" s="10" t="s">
        <v>157</v>
      </c>
      <c r="D49" s="10" t="s">
        <v>158</v>
      </c>
      <c r="E49" s="10">
        <v>1021908</v>
      </c>
      <c r="F49" s="10" t="s">
        <v>159</v>
      </c>
      <c r="G49" s="10" t="s">
        <v>123</v>
      </c>
      <c r="H49" s="5" t="s">
        <v>119</v>
      </c>
      <c r="I49" s="5">
        <v>0</v>
      </c>
      <c r="J49" s="5">
        <v>0</v>
      </c>
      <c r="K49" s="5">
        <v>0</v>
      </c>
      <c r="L49" s="11">
        <v>4200000</v>
      </c>
      <c r="M49" s="2"/>
      <c r="N49" s="11">
        <v>447788.69</v>
      </c>
    </row>
    <row r="50" spans="1:14" ht="10.9" customHeight="1" x14ac:dyDescent="0.25">
      <c r="A50" s="10" t="s">
        <v>27</v>
      </c>
      <c r="B50" s="10" t="s">
        <v>28</v>
      </c>
      <c r="C50" s="10" t="s">
        <v>160</v>
      </c>
      <c r="D50" s="10" t="s">
        <v>161</v>
      </c>
      <c r="E50" s="10">
        <v>1021909</v>
      </c>
      <c r="F50" s="10" t="s">
        <v>162</v>
      </c>
      <c r="G50" s="10" t="s">
        <v>44</v>
      </c>
      <c r="H50" s="5" t="s">
        <v>119</v>
      </c>
      <c r="I50" s="5">
        <v>0</v>
      </c>
      <c r="J50" s="5">
        <v>0</v>
      </c>
      <c r="K50" s="5">
        <v>0</v>
      </c>
      <c r="L50" s="11">
        <v>518642</v>
      </c>
      <c r="M50" s="2"/>
      <c r="N50" s="11">
        <v>487216.72</v>
      </c>
    </row>
    <row r="51" spans="1:14" ht="10.9" customHeight="1" x14ac:dyDescent="0.25">
      <c r="A51" s="10" t="s">
        <v>27</v>
      </c>
      <c r="B51" s="10" t="s">
        <v>28</v>
      </c>
      <c r="C51" s="10" t="s">
        <v>163</v>
      </c>
      <c r="D51" s="10" t="s">
        <v>164</v>
      </c>
      <c r="E51" s="10">
        <v>1021910</v>
      </c>
      <c r="F51" s="10" t="s">
        <v>165</v>
      </c>
      <c r="G51" s="10" t="s">
        <v>44</v>
      </c>
      <c r="H51" s="5" t="s">
        <v>119</v>
      </c>
      <c r="I51" s="5">
        <v>0</v>
      </c>
      <c r="J51" s="5">
        <v>0</v>
      </c>
      <c r="K51" s="5">
        <v>0</v>
      </c>
      <c r="L51" s="11">
        <v>1160000</v>
      </c>
      <c r="M51" s="2"/>
      <c r="N51" s="11">
        <v>612046.71</v>
      </c>
    </row>
    <row r="52" spans="1:14" ht="10.9" customHeight="1" x14ac:dyDescent="0.25">
      <c r="A52" s="10" t="s">
        <v>27</v>
      </c>
      <c r="B52" s="10" t="s">
        <v>28</v>
      </c>
      <c r="C52" s="10" t="s">
        <v>166</v>
      </c>
      <c r="D52" s="10" t="s">
        <v>167</v>
      </c>
      <c r="E52" s="10">
        <v>1021911</v>
      </c>
      <c r="F52" s="10" t="s">
        <v>168</v>
      </c>
      <c r="G52" s="10" t="s">
        <v>44</v>
      </c>
      <c r="H52" s="5" t="s">
        <v>119</v>
      </c>
      <c r="I52" s="5">
        <v>0</v>
      </c>
      <c r="J52" s="5">
        <v>0</v>
      </c>
      <c r="K52" s="5">
        <v>0</v>
      </c>
      <c r="L52" s="11">
        <v>750000</v>
      </c>
      <c r="M52" s="2"/>
      <c r="N52" s="5">
        <v>0</v>
      </c>
    </row>
    <row r="53" spans="1:14" ht="10.9" customHeight="1" x14ac:dyDescent="0.25">
      <c r="A53" s="10" t="s">
        <v>27</v>
      </c>
      <c r="B53" s="10" t="s">
        <v>28</v>
      </c>
      <c r="C53" s="10" t="s">
        <v>169</v>
      </c>
      <c r="D53" s="10" t="s">
        <v>170</v>
      </c>
      <c r="E53" s="10">
        <v>1021914</v>
      </c>
      <c r="F53" s="10" t="s">
        <v>171</v>
      </c>
      <c r="G53" s="10" t="s">
        <v>44</v>
      </c>
      <c r="H53" s="5" t="s">
        <v>119</v>
      </c>
      <c r="I53" s="5">
        <v>0</v>
      </c>
      <c r="J53" s="5">
        <v>0</v>
      </c>
      <c r="K53" s="5">
        <v>0</v>
      </c>
      <c r="L53" s="11">
        <v>150000</v>
      </c>
      <c r="M53" s="2"/>
      <c r="N53" s="11">
        <v>145556.82</v>
      </c>
    </row>
    <row r="54" spans="1:14" ht="10.9" customHeight="1" x14ac:dyDescent="0.25">
      <c r="A54" s="10" t="s">
        <v>58</v>
      </c>
      <c r="B54" s="10" t="s">
        <v>59</v>
      </c>
      <c r="C54" s="10" t="s">
        <v>172</v>
      </c>
      <c r="D54" s="10" t="s">
        <v>173</v>
      </c>
      <c r="E54" s="10">
        <v>1021916</v>
      </c>
      <c r="F54" s="10" t="s">
        <v>174</v>
      </c>
      <c r="G54" s="10" t="s">
        <v>44</v>
      </c>
      <c r="H54" s="5" t="s">
        <v>175</v>
      </c>
      <c r="I54" s="5">
        <v>0</v>
      </c>
      <c r="J54" s="5">
        <v>0</v>
      </c>
      <c r="K54" s="5">
        <v>0</v>
      </c>
      <c r="L54" s="11">
        <v>6850000</v>
      </c>
      <c r="M54" s="2"/>
      <c r="N54" s="11">
        <v>6234880.75</v>
      </c>
    </row>
    <row r="55" spans="1:14" ht="10.9" customHeight="1" x14ac:dyDescent="0.25">
      <c r="A55" s="10" t="s">
        <v>176</v>
      </c>
      <c r="B55" s="10" t="s">
        <v>88</v>
      </c>
      <c r="C55" s="10" t="s">
        <v>177</v>
      </c>
      <c r="D55" s="10" t="s">
        <v>178</v>
      </c>
      <c r="E55" s="10">
        <v>1021934</v>
      </c>
      <c r="F55" s="10" t="s">
        <v>179</v>
      </c>
      <c r="G55" s="10" t="s">
        <v>44</v>
      </c>
      <c r="H55" s="5" t="s">
        <v>119</v>
      </c>
      <c r="I55" s="5">
        <v>0</v>
      </c>
      <c r="J55" s="5">
        <v>0</v>
      </c>
      <c r="K55" s="5">
        <v>0</v>
      </c>
      <c r="L55" s="11">
        <v>5411367.1500000004</v>
      </c>
      <c r="M55" s="2"/>
      <c r="N55" s="11">
        <v>5042369.7</v>
      </c>
    </row>
    <row r="56" spans="1:14" ht="10.9" customHeight="1" x14ac:dyDescent="0.25">
      <c r="A56" s="10" t="s">
        <v>176</v>
      </c>
      <c r="B56" s="10" t="s">
        <v>51</v>
      </c>
      <c r="C56" s="10" t="s">
        <v>180</v>
      </c>
      <c r="D56" s="10" t="s">
        <v>181</v>
      </c>
      <c r="E56" s="10">
        <v>1021963</v>
      </c>
      <c r="F56" s="10" t="s">
        <v>182</v>
      </c>
      <c r="G56" s="10" t="s">
        <v>44</v>
      </c>
      <c r="H56" s="5" t="s">
        <v>119</v>
      </c>
      <c r="I56" s="5">
        <v>0</v>
      </c>
      <c r="J56" s="5">
        <v>0</v>
      </c>
      <c r="K56" s="5">
        <v>0</v>
      </c>
      <c r="L56" s="11">
        <v>240000</v>
      </c>
      <c r="M56" s="2"/>
      <c r="N56" s="5">
        <v>897.41</v>
      </c>
    </row>
    <row r="57" spans="1:14" ht="10.9" customHeight="1" x14ac:dyDescent="0.25">
      <c r="A57" s="10" t="s">
        <v>27</v>
      </c>
      <c r="B57" s="10" t="s">
        <v>28</v>
      </c>
      <c r="C57" s="10" t="s">
        <v>183</v>
      </c>
      <c r="D57" s="10" t="s">
        <v>184</v>
      </c>
      <c r="E57" s="10">
        <v>1021983</v>
      </c>
      <c r="F57" s="10" t="s">
        <v>185</v>
      </c>
      <c r="G57" s="10" t="s">
        <v>44</v>
      </c>
      <c r="H57" s="5" t="s">
        <v>119</v>
      </c>
      <c r="I57" s="5">
        <v>0</v>
      </c>
      <c r="J57" s="5">
        <v>0</v>
      </c>
      <c r="K57" s="5">
        <v>0</v>
      </c>
      <c r="L57" s="11">
        <v>4579859.4000000004</v>
      </c>
      <c r="M57" s="2"/>
      <c r="N57" s="11">
        <v>4072635.29</v>
      </c>
    </row>
    <row r="58" spans="1:14" ht="10.9" customHeight="1" x14ac:dyDescent="0.25">
      <c r="A58" s="10" t="s">
        <v>176</v>
      </c>
      <c r="B58" s="10" t="s">
        <v>51</v>
      </c>
      <c r="C58" s="10" t="s">
        <v>186</v>
      </c>
      <c r="D58" s="10" t="s">
        <v>187</v>
      </c>
      <c r="E58" s="10">
        <v>1022041</v>
      </c>
      <c r="F58" s="10" t="s">
        <v>188</v>
      </c>
      <c r="G58" s="10" t="s">
        <v>44</v>
      </c>
      <c r="H58" s="5" t="s">
        <v>82</v>
      </c>
      <c r="I58" s="5">
        <v>0</v>
      </c>
      <c r="J58" s="5">
        <v>0</v>
      </c>
      <c r="K58" s="5">
        <v>0</v>
      </c>
      <c r="L58" s="11">
        <v>60855720.07</v>
      </c>
      <c r="M58" s="2"/>
      <c r="N58" s="11">
        <v>42828889.969999999</v>
      </c>
    </row>
    <row r="59" spans="1:14" ht="10.9" customHeight="1" x14ac:dyDescent="0.25">
      <c r="A59" s="10" t="s">
        <v>176</v>
      </c>
      <c r="B59" s="10" t="s">
        <v>59</v>
      </c>
      <c r="C59" s="10" t="s">
        <v>189</v>
      </c>
      <c r="D59" s="10" t="s">
        <v>190</v>
      </c>
      <c r="E59" s="10">
        <v>1022059</v>
      </c>
      <c r="F59" s="10" t="s">
        <v>191</v>
      </c>
      <c r="G59" s="10" t="s">
        <v>44</v>
      </c>
      <c r="H59" s="5" t="s">
        <v>82</v>
      </c>
      <c r="I59" s="5">
        <v>0</v>
      </c>
      <c r="J59" s="5">
        <v>0</v>
      </c>
      <c r="K59" s="5">
        <v>0</v>
      </c>
      <c r="L59" s="11">
        <v>513700.34</v>
      </c>
      <c r="M59" s="2"/>
      <c r="N59" s="11">
        <v>499892.58</v>
      </c>
    </row>
    <row r="60" spans="1:14" ht="10.9" customHeight="1" x14ac:dyDescent="0.25">
      <c r="A60" s="10" t="s">
        <v>176</v>
      </c>
      <c r="B60" s="10" t="s">
        <v>68</v>
      </c>
      <c r="C60" s="10" t="s">
        <v>192</v>
      </c>
      <c r="D60" s="10" t="s">
        <v>193</v>
      </c>
      <c r="E60" s="10">
        <v>1022825</v>
      </c>
      <c r="F60" s="10" t="s">
        <v>194</v>
      </c>
      <c r="G60" s="10" t="s">
        <v>44</v>
      </c>
      <c r="H60" s="5" t="s">
        <v>119</v>
      </c>
      <c r="I60" s="5">
        <v>0</v>
      </c>
      <c r="J60" s="5">
        <v>0</v>
      </c>
      <c r="K60" s="5">
        <v>0</v>
      </c>
      <c r="L60" s="11">
        <v>31627313</v>
      </c>
      <c r="M60" s="2"/>
      <c r="N60" s="11">
        <v>29894114.039999999</v>
      </c>
    </row>
    <row r="61" spans="1:14" ht="10.9" customHeight="1" x14ac:dyDescent="0.25">
      <c r="A61" s="10" t="s">
        <v>27</v>
      </c>
      <c r="B61" s="10" t="s">
        <v>28</v>
      </c>
      <c r="C61" s="10" t="s">
        <v>195</v>
      </c>
      <c r="D61" s="10" t="s">
        <v>195</v>
      </c>
      <c r="E61" s="10">
        <v>1022858</v>
      </c>
      <c r="F61" s="10" t="s">
        <v>196</v>
      </c>
      <c r="G61" s="10" t="s">
        <v>44</v>
      </c>
      <c r="H61" s="5" t="s">
        <v>119</v>
      </c>
      <c r="I61" s="5">
        <v>0</v>
      </c>
      <c r="J61" s="5">
        <v>0</v>
      </c>
      <c r="K61" s="5">
        <v>0</v>
      </c>
      <c r="L61" s="11">
        <v>28454000</v>
      </c>
      <c r="M61" s="2"/>
      <c r="N61" s="11">
        <v>13884429.02</v>
      </c>
    </row>
    <row r="62" spans="1:14" ht="10.9" customHeight="1" x14ac:dyDescent="0.25">
      <c r="A62" s="10" t="s">
        <v>27</v>
      </c>
      <c r="B62" s="10" t="s">
        <v>83</v>
      </c>
      <c r="C62" s="10" t="s">
        <v>197</v>
      </c>
      <c r="D62" s="10" t="s">
        <v>198</v>
      </c>
      <c r="E62" s="10">
        <v>1022910</v>
      </c>
      <c r="F62" s="10" t="s">
        <v>199</v>
      </c>
      <c r="G62" s="10" t="s">
        <v>123</v>
      </c>
      <c r="H62" s="5" t="s">
        <v>200</v>
      </c>
      <c r="I62" s="5">
        <v>0</v>
      </c>
      <c r="J62" s="5">
        <v>0</v>
      </c>
      <c r="K62" s="5">
        <v>0</v>
      </c>
      <c r="L62" s="11">
        <v>18100000</v>
      </c>
      <c r="M62" s="2"/>
      <c r="N62" s="11">
        <v>2311408.6800000002</v>
      </c>
    </row>
    <row r="63" spans="1:14" ht="10.9" customHeight="1" x14ac:dyDescent="0.25">
      <c r="A63" s="10" t="s">
        <v>27</v>
      </c>
      <c r="B63" s="10" t="s">
        <v>28</v>
      </c>
      <c r="C63" s="10" t="s">
        <v>201</v>
      </c>
      <c r="D63" s="10" t="s">
        <v>202</v>
      </c>
      <c r="E63" s="10">
        <v>1022912</v>
      </c>
      <c r="F63" s="10" t="s">
        <v>203</v>
      </c>
      <c r="G63" s="10" t="s">
        <v>44</v>
      </c>
      <c r="H63" s="5" t="s">
        <v>200</v>
      </c>
      <c r="I63" s="5">
        <v>0</v>
      </c>
      <c r="J63" s="5">
        <v>0</v>
      </c>
      <c r="K63" s="5">
        <v>0</v>
      </c>
      <c r="L63" s="11">
        <v>5043229.67</v>
      </c>
      <c r="M63" s="2"/>
      <c r="N63" s="11">
        <v>1662066.56</v>
      </c>
    </row>
    <row r="64" spans="1:14" ht="10.9" customHeight="1" x14ac:dyDescent="0.25">
      <c r="A64" s="10" t="s">
        <v>27</v>
      </c>
      <c r="B64" s="10" t="s">
        <v>28</v>
      </c>
      <c r="C64" s="10" t="s">
        <v>204</v>
      </c>
      <c r="D64" s="10" t="s">
        <v>204</v>
      </c>
      <c r="E64" s="10">
        <v>1022913</v>
      </c>
      <c r="F64" s="10" t="s">
        <v>205</v>
      </c>
      <c r="G64" s="10" t="s">
        <v>44</v>
      </c>
      <c r="H64" s="5" t="s">
        <v>200</v>
      </c>
      <c r="I64" s="5">
        <v>0</v>
      </c>
      <c r="J64" s="5">
        <v>0</v>
      </c>
      <c r="K64" s="5">
        <v>0</v>
      </c>
      <c r="L64" s="11">
        <v>1000000</v>
      </c>
      <c r="M64" s="2"/>
      <c r="N64" s="11">
        <v>178490.77</v>
      </c>
    </row>
    <row r="65" spans="1:14" ht="10.9" customHeight="1" x14ac:dyDescent="0.25">
      <c r="A65" s="10" t="s">
        <v>27</v>
      </c>
      <c r="B65" s="10" t="s">
        <v>28</v>
      </c>
      <c r="C65" s="10" t="s">
        <v>206</v>
      </c>
      <c r="D65" s="10" t="s">
        <v>207</v>
      </c>
      <c r="E65" s="10">
        <v>1022914</v>
      </c>
      <c r="F65" s="10" t="s">
        <v>208</v>
      </c>
      <c r="G65" s="10" t="s">
        <v>44</v>
      </c>
      <c r="H65" s="5" t="s">
        <v>200</v>
      </c>
      <c r="I65" s="5">
        <v>0</v>
      </c>
      <c r="J65" s="5">
        <v>0</v>
      </c>
      <c r="K65" s="5">
        <v>0</v>
      </c>
      <c r="L65" s="11">
        <v>4500000</v>
      </c>
      <c r="M65" s="2"/>
      <c r="N65" s="11">
        <v>4498963.3600000003</v>
      </c>
    </row>
    <row r="66" spans="1:14" ht="10.9" customHeight="1" x14ac:dyDescent="0.25">
      <c r="A66" s="10" t="s">
        <v>27</v>
      </c>
      <c r="B66" s="10" t="s">
        <v>28</v>
      </c>
      <c r="C66" s="10" t="s">
        <v>209</v>
      </c>
      <c r="D66" s="10" t="s">
        <v>209</v>
      </c>
      <c r="E66" s="10">
        <v>1022915</v>
      </c>
      <c r="F66" s="10" t="s">
        <v>210</v>
      </c>
      <c r="G66" s="10" t="s">
        <v>44</v>
      </c>
      <c r="H66" s="5" t="s">
        <v>200</v>
      </c>
      <c r="I66" s="5">
        <v>0</v>
      </c>
      <c r="J66" s="5">
        <v>0</v>
      </c>
      <c r="K66" s="5">
        <v>0</v>
      </c>
      <c r="L66" s="11">
        <v>800000</v>
      </c>
      <c r="M66" s="2"/>
      <c r="N66" s="11">
        <v>387594.5</v>
      </c>
    </row>
    <row r="67" spans="1:14" ht="10.9" customHeight="1" x14ac:dyDescent="0.25">
      <c r="A67" s="10" t="s">
        <v>27</v>
      </c>
      <c r="B67" s="10" t="s">
        <v>28</v>
      </c>
      <c r="C67" s="10" t="s">
        <v>211</v>
      </c>
      <c r="D67" s="10" t="s">
        <v>212</v>
      </c>
      <c r="E67" s="10">
        <v>1022916</v>
      </c>
      <c r="F67" s="10" t="s">
        <v>213</v>
      </c>
      <c r="G67" s="10" t="s">
        <v>44</v>
      </c>
      <c r="H67" s="5" t="s">
        <v>200</v>
      </c>
      <c r="I67" s="5">
        <v>0</v>
      </c>
      <c r="J67" s="5">
        <v>0</v>
      </c>
      <c r="K67" s="5">
        <v>0</v>
      </c>
      <c r="L67" s="11">
        <v>810000</v>
      </c>
      <c r="M67" s="2"/>
      <c r="N67" s="11">
        <v>736934.91</v>
      </c>
    </row>
    <row r="68" spans="1:14" ht="10.9" customHeight="1" x14ac:dyDescent="0.25">
      <c r="A68" s="10" t="s">
        <v>27</v>
      </c>
      <c r="B68" s="10" t="s">
        <v>28</v>
      </c>
      <c r="C68" s="10" t="s">
        <v>214</v>
      </c>
      <c r="D68" s="10" t="s">
        <v>215</v>
      </c>
      <c r="E68" s="10">
        <v>1022917</v>
      </c>
      <c r="F68" s="10" t="s">
        <v>216</v>
      </c>
      <c r="G68" s="10" t="s">
        <v>44</v>
      </c>
      <c r="H68" s="5" t="s">
        <v>200</v>
      </c>
      <c r="I68" s="5">
        <v>0</v>
      </c>
      <c r="J68" s="5">
        <v>0</v>
      </c>
      <c r="K68" s="5">
        <v>0</v>
      </c>
      <c r="L68" s="11">
        <v>1000000</v>
      </c>
      <c r="M68" s="2"/>
      <c r="N68" s="5">
        <v>0</v>
      </c>
    </row>
    <row r="69" spans="1:14" ht="10.9" customHeight="1" x14ac:dyDescent="0.25">
      <c r="A69" s="10" t="s">
        <v>27</v>
      </c>
      <c r="B69" s="10" t="s">
        <v>28</v>
      </c>
      <c r="C69" s="10" t="s">
        <v>217</v>
      </c>
      <c r="D69" s="10" t="s">
        <v>218</v>
      </c>
      <c r="E69" s="10">
        <v>1022918</v>
      </c>
      <c r="F69" s="10" t="s">
        <v>219</v>
      </c>
      <c r="G69" s="10" t="s">
        <v>44</v>
      </c>
      <c r="H69" s="5" t="s">
        <v>200</v>
      </c>
      <c r="I69" s="5">
        <v>0</v>
      </c>
      <c r="J69" s="5">
        <v>0</v>
      </c>
      <c r="K69" s="5">
        <v>0</v>
      </c>
      <c r="L69" s="11">
        <v>1300000</v>
      </c>
      <c r="M69" s="2"/>
      <c r="N69" s="11">
        <v>378961.29</v>
      </c>
    </row>
    <row r="70" spans="1:14" ht="10.9" customHeight="1" x14ac:dyDescent="0.25">
      <c r="A70" s="10" t="s">
        <v>27</v>
      </c>
      <c r="B70" s="10" t="s">
        <v>28</v>
      </c>
      <c r="C70" s="10" t="s">
        <v>220</v>
      </c>
      <c r="D70" s="10" t="s">
        <v>221</v>
      </c>
      <c r="E70" s="10">
        <v>1022919</v>
      </c>
      <c r="F70" s="10" t="s">
        <v>222</v>
      </c>
      <c r="G70" s="10" t="s">
        <v>44</v>
      </c>
      <c r="H70" s="5" t="s">
        <v>200</v>
      </c>
      <c r="I70" s="5">
        <v>0</v>
      </c>
      <c r="J70" s="5">
        <v>0</v>
      </c>
      <c r="K70" s="5">
        <v>0</v>
      </c>
      <c r="L70" s="11">
        <v>5575000</v>
      </c>
      <c r="M70" s="2"/>
      <c r="N70" s="11">
        <v>1682867.94</v>
      </c>
    </row>
    <row r="71" spans="1:14" ht="10.9" customHeight="1" x14ac:dyDescent="0.25">
      <c r="A71" s="10" t="s">
        <v>27</v>
      </c>
      <c r="B71" s="10" t="s">
        <v>28</v>
      </c>
      <c r="C71" s="10" t="s">
        <v>223</v>
      </c>
      <c r="D71" s="10" t="s">
        <v>224</v>
      </c>
      <c r="E71" s="10">
        <v>1022921</v>
      </c>
      <c r="F71" s="10" t="s">
        <v>225</v>
      </c>
      <c r="G71" s="10" t="s">
        <v>44</v>
      </c>
      <c r="H71" s="5" t="s">
        <v>200</v>
      </c>
      <c r="I71" s="5">
        <v>0</v>
      </c>
      <c r="J71" s="5">
        <v>0</v>
      </c>
      <c r="K71" s="5">
        <v>0</v>
      </c>
      <c r="L71" s="11">
        <v>14003835.82</v>
      </c>
      <c r="M71" s="2"/>
      <c r="N71" s="11">
        <v>13387343.279999999</v>
      </c>
    </row>
    <row r="72" spans="1:14" ht="10.9" customHeight="1" x14ac:dyDescent="0.25">
      <c r="A72" s="10" t="s">
        <v>27</v>
      </c>
      <c r="B72" s="10" t="s">
        <v>28</v>
      </c>
      <c r="C72" s="10" t="s">
        <v>226</v>
      </c>
      <c r="D72" s="10" t="s">
        <v>226</v>
      </c>
      <c r="E72" s="10">
        <v>1022922</v>
      </c>
      <c r="F72" s="10" t="s">
        <v>227</v>
      </c>
      <c r="G72" s="10" t="s">
        <v>44</v>
      </c>
      <c r="H72" s="5" t="s">
        <v>200</v>
      </c>
      <c r="I72" s="5">
        <v>0</v>
      </c>
      <c r="J72" s="5">
        <v>0</v>
      </c>
      <c r="K72" s="5">
        <v>0</v>
      </c>
      <c r="L72" s="11">
        <v>4520000</v>
      </c>
      <c r="M72" s="2"/>
      <c r="N72" s="11">
        <v>14378</v>
      </c>
    </row>
    <row r="73" spans="1:14" ht="10.9" customHeight="1" x14ac:dyDescent="0.25">
      <c r="A73" s="10" t="s">
        <v>27</v>
      </c>
      <c r="B73" s="10" t="s">
        <v>28</v>
      </c>
      <c r="C73" s="10" t="s">
        <v>228</v>
      </c>
      <c r="D73" s="10" t="s">
        <v>228</v>
      </c>
      <c r="E73" s="10">
        <v>1022923</v>
      </c>
      <c r="F73" s="10" t="s">
        <v>229</v>
      </c>
      <c r="G73" s="10" t="s">
        <v>44</v>
      </c>
      <c r="H73" s="5" t="s">
        <v>200</v>
      </c>
      <c r="I73" s="5">
        <v>0</v>
      </c>
      <c r="J73" s="5">
        <v>0</v>
      </c>
      <c r="K73" s="5">
        <v>0</v>
      </c>
      <c r="L73" s="11">
        <v>715000</v>
      </c>
      <c r="M73" s="2"/>
      <c r="N73" s="11">
        <v>23209.81</v>
      </c>
    </row>
    <row r="74" spans="1:14" ht="10.9" customHeight="1" x14ac:dyDescent="0.25">
      <c r="A74" s="10" t="s">
        <v>27</v>
      </c>
      <c r="B74" s="10" t="s">
        <v>28</v>
      </c>
      <c r="C74" s="10" t="s">
        <v>230</v>
      </c>
      <c r="D74" s="10" t="s">
        <v>231</v>
      </c>
      <c r="E74" s="10">
        <v>1022924</v>
      </c>
      <c r="F74" s="10" t="s">
        <v>232</v>
      </c>
      <c r="G74" s="10" t="s">
        <v>44</v>
      </c>
      <c r="H74" s="5" t="s">
        <v>200</v>
      </c>
      <c r="I74" s="5">
        <v>0</v>
      </c>
      <c r="J74" s="5">
        <v>0</v>
      </c>
      <c r="K74" s="5">
        <v>0</v>
      </c>
      <c r="L74" s="11">
        <v>155000</v>
      </c>
      <c r="M74" s="2"/>
      <c r="N74" s="11">
        <v>35896.620000000003</v>
      </c>
    </row>
    <row r="75" spans="1:14" ht="10.9" customHeight="1" x14ac:dyDescent="0.25">
      <c r="A75" s="10" t="s">
        <v>27</v>
      </c>
      <c r="B75" s="10" t="s">
        <v>28</v>
      </c>
      <c r="C75" s="10" t="s">
        <v>233</v>
      </c>
      <c r="D75" s="10" t="s">
        <v>234</v>
      </c>
      <c r="E75" s="10">
        <v>1022925</v>
      </c>
      <c r="F75" s="10" t="s">
        <v>235</v>
      </c>
      <c r="G75" s="10" t="s">
        <v>44</v>
      </c>
      <c r="H75" s="5" t="s">
        <v>200</v>
      </c>
      <c r="I75" s="5">
        <v>0</v>
      </c>
      <c r="J75" s="5">
        <v>0</v>
      </c>
      <c r="K75" s="5">
        <v>0</v>
      </c>
      <c r="L75" s="11">
        <v>100000</v>
      </c>
      <c r="M75" s="2"/>
      <c r="N75" s="11">
        <v>11162.88</v>
      </c>
    </row>
    <row r="76" spans="1:14" ht="10.9" customHeight="1" x14ac:dyDescent="0.25">
      <c r="A76" s="10" t="s">
        <v>27</v>
      </c>
      <c r="B76" s="10" t="s">
        <v>28</v>
      </c>
      <c r="C76" s="10" t="s">
        <v>236</v>
      </c>
      <c r="D76" s="10" t="s">
        <v>237</v>
      </c>
      <c r="E76" s="10">
        <v>1022926</v>
      </c>
      <c r="F76" s="10" t="s">
        <v>238</v>
      </c>
      <c r="G76" s="10" t="s">
        <v>44</v>
      </c>
      <c r="H76" s="5" t="s">
        <v>200</v>
      </c>
      <c r="I76" s="5">
        <v>0</v>
      </c>
      <c r="J76" s="5">
        <v>0</v>
      </c>
      <c r="K76" s="5">
        <v>0</v>
      </c>
      <c r="L76" s="11">
        <v>165000</v>
      </c>
      <c r="M76" s="2"/>
      <c r="N76" s="11">
        <v>17283.330000000002</v>
      </c>
    </row>
    <row r="77" spans="1:14" ht="10.9" customHeight="1" x14ac:dyDescent="0.25">
      <c r="A77" s="10" t="s">
        <v>27</v>
      </c>
      <c r="B77" s="10" t="s">
        <v>28</v>
      </c>
      <c r="C77" s="10" t="s">
        <v>239</v>
      </c>
      <c r="D77" s="10" t="s">
        <v>240</v>
      </c>
      <c r="E77" s="10">
        <v>1022927</v>
      </c>
      <c r="F77" s="10" t="s">
        <v>241</v>
      </c>
      <c r="G77" s="10" t="s">
        <v>44</v>
      </c>
      <c r="H77" s="5" t="s">
        <v>200</v>
      </c>
      <c r="I77" s="5">
        <v>0</v>
      </c>
      <c r="J77" s="5">
        <v>0</v>
      </c>
      <c r="K77" s="5">
        <v>0</v>
      </c>
      <c r="L77" s="11">
        <v>165000</v>
      </c>
      <c r="M77" s="2"/>
      <c r="N77" s="5">
        <v>450.47</v>
      </c>
    </row>
    <row r="78" spans="1:14" ht="10.9" customHeight="1" x14ac:dyDescent="0.25">
      <c r="A78" s="10" t="s">
        <v>27</v>
      </c>
      <c r="B78" s="10" t="s">
        <v>28</v>
      </c>
      <c r="C78" s="10" t="s">
        <v>242</v>
      </c>
      <c r="D78" s="10" t="s">
        <v>243</v>
      </c>
      <c r="E78" s="10">
        <v>1022931</v>
      </c>
      <c r="F78" s="10" t="s">
        <v>244</v>
      </c>
      <c r="G78" s="10" t="s">
        <v>44</v>
      </c>
      <c r="H78" s="5" t="s">
        <v>200</v>
      </c>
      <c r="I78" s="5">
        <v>0</v>
      </c>
      <c r="J78" s="5">
        <v>0</v>
      </c>
      <c r="K78" s="5">
        <v>0</v>
      </c>
      <c r="L78" s="11">
        <v>489000</v>
      </c>
      <c r="M78" s="2"/>
      <c r="N78" s="11">
        <v>33766.910000000003</v>
      </c>
    </row>
    <row r="79" spans="1:14" ht="10.9" customHeight="1" x14ac:dyDescent="0.25">
      <c r="A79" s="10" t="s">
        <v>27</v>
      </c>
      <c r="B79" s="10" t="s">
        <v>28</v>
      </c>
      <c r="C79" s="10" t="s">
        <v>245</v>
      </c>
      <c r="D79" s="10" t="s">
        <v>246</v>
      </c>
      <c r="E79" s="10">
        <v>1022932</v>
      </c>
      <c r="F79" s="10" t="s">
        <v>247</v>
      </c>
      <c r="G79" s="10" t="s">
        <v>44</v>
      </c>
      <c r="H79" s="5" t="s">
        <v>200</v>
      </c>
      <c r="I79" s="5">
        <v>0</v>
      </c>
      <c r="J79" s="5">
        <v>0</v>
      </c>
      <c r="K79" s="5">
        <v>0</v>
      </c>
      <c r="L79" s="11">
        <v>243500</v>
      </c>
      <c r="M79" s="2"/>
      <c r="N79" s="11">
        <v>15003.12</v>
      </c>
    </row>
    <row r="80" spans="1:14" ht="10.9" customHeight="1" x14ac:dyDescent="0.25">
      <c r="A80" s="10" t="s">
        <v>27</v>
      </c>
      <c r="B80" s="10" t="s">
        <v>28</v>
      </c>
      <c r="C80" s="10" t="s">
        <v>248</v>
      </c>
      <c r="D80" s="10" t="s">
        <v>249</v>
      </c>
      <c r="E80" s="10">
        <v>1022933</v>
      </c>
      <c r="F80" s="10" t="s">
        <v>250</v>
      </c>
      <c r="G80" s="10" t="s">
        <v>44</v>
      </c>
      <c r="H80" s="5" t="s">
        <v>200</v>
      </c>
      <c r="I80" s="5">
        <v>0</v>
      </c>
      <c r="J80" s="5">
        <v>0</v>
      </c>
      <c r="K80" s="5">
        <v>0</v>
      </c>
      <c r="L80" s="11">
        <v>272500</v>
      </c>
      <c r="M80" s="2"/>
      <c r="N80" s="11">
        <v>14999.86</v>
      </c>
    </row>
    <row r="81" spans="1:14" ht="10.9" customHeight="1" x14ac:dyDescent="0.25">
      <c r="A81" s="10" t="s">
        <v>27</v>
      </c>
      <c r="B81" s="10" t="s">
        <v>28</v>
      </c>
      <c r="C81" s="10" t="s">
        <v>251</v>
      </c>
      <c r="D81" s="10" t="s">
        <v>251</v>
      </c>
      <c r="E81" s="10">
        <v>1022934</v>
      </c>
      <c r="F81" s="10" t="s">
        <v>252</v>
      </c>
      <c r="G81" s="10" t="s">
        <v>44</v>
      </c>
      <c r="H81" s="5" t="s">
        <v>200</v>
      </c>
      <c r="I81" s="5">
        <v>0</v>
      </c>
      <c r="J81" s="5">
        <v>0</v>
      </c>
      <c r="K81" s="5">
        <v>0</v>
      </c>
      <c r="L81" s="11">
        <v>1820140.6</v>
      </c>
      <c r="M81" s="2"/>
      <c r="N81" s="11">
        <v>1820140.6</v>
      </c>
    </row>
    <row r="82" spans="1:14" ht="10.9" customHeight="1" x14ac:dyDescent="0.25">
      <c r="A82" s="10" t="s">
        <v>27</v>
      </c>
      <c r="B82" s="10" t="s">
        <v>109</v>
      </c>
      <c r="C82" s="10" t="s">
        <v>253</v>
      </c>
      <c r="D82" s="10" t="s">
        <v>254</v>
      </c>
      <c r="E82" s="10">
        <v>1022935</v>
      </c>
      <c r="F82" s="10" t="s">
        <v>255</v>
      </c>
      <c r="G82" s="10" t="s">
        <v>44</v>
      </c>
      <c r="H82" s="5" t="s">
        <v>200</v>
      </c>
      <c r="I82" s="5">
        <v>0</v>
      </c>
      <c r="J82" s="5">
        <v>0</v>
      </c>
      <c r="K82" s="5">
        <v>0</v>
      </c>
      <c r="L82" s="11">
        <v>15000000</v>
      </c>
      <c r="M82" s="2"/>
      <c r="N82" s="11">
        <v>13771780.550000001</v>
      </c>
    </row>
    <row r="83" spans="1:14" ht="10.9" customHeight="1" x14ac:dyDescent="0.25">
      <c r="A83" s="10" t="s">
        <v>176</v>
      </c>
      <c r="B83" s="10" t="s">
        <v>28</v>
      </c>
      <c r="C83" s="10" t="s">
        <v>256</v>
      </c>
      <c r="D83" s="10" t="s">
        <v>257</v>
      </c>
      <c r="E83" s="10">
        <v>1022949</v>
      </c>
      <c r="F83" s="10" t="s">
        <v>258</v>
      </c>
      <c r="G83" s="10" t="s">
        <v>44</v>
      </c>
      <c r="H83" s="5" t="s">
        <v>200</v>
      </c>
      <c r="I83" s="5">
        <v>0</v>
      </c>
      <c r="J83" s="5">
        <v>0</v>
      </c>
      <c r="K83" s="5">
        <v>0</v>
      </c>
      <c r="L83" s="11">
        <v>340000</v>
      </c>
      <c r="M83" s="2"/>
      <c r="N83" s="11">
        <v>22169.97</v>
      </c>
    </row>
    <row r="84" spans="1:14" ht="10.9" customHeight="1" x14ac:dyDescent="0.25">
      <c r="A84" s="10" t="s">
        <v>27</v>
      </c>
      <c r="B84" s="10" t="s">
        <v>28</v>
      </c>
      <c r="C84" s="10" t="s">
        <v>259</v>
      </c>
      <c r="D84" s="10" t="s">
        <v>260</v>
      </c>
      <c r="E84" s="10">
        <v>1023065</v>
      </c>
      <c r="F84" s="10" t="s">
        <v>261</v>
      </c>
      <c r="G84" s="10" t="s">
        <v>44</v>
      </c>
      <c r="H84" s="5" t="s">
        <v>200</v>
      </c>
      <c r="I84" s="5">
        <v>0</v>
      </c>
      <c r="J84" s="5">
        <v>0</v>
      </c>
      <c r="K84" s="5">
        <v>0</v>
      </c>
      <c r="L84" s="11">
        <v>6227216.4299999997</v>
      </c>
      <c r="M84" s="2"/>
      <c r="N84" s="11">
        <v>5909594.8700000001</v>
      </c>
    </row>
    <row r="85" spans="1:14" ht="10.9" customHeight="1" x14ac:dyDescent="0.25">
      <c r="A85" s="10" t="s">
        <v>87</v>
      </c>
      <c r="B85" s="10" t="s">
        <v>88</v>
      </c>
      <c r="C85" s="10" t="s">
        <v>262</v>
      </c>
      <c r="D85" s="10" t="s">
        <v>263</v>
      </c>
      <c r="E85" s="10">
        <v>1023557</v>
      </c>
      <c r="F85" s="10" t="s">
        <v>264</v>
      </c>
      <c r="G85" s="10" t="s">
        <v>44</v>
      </c>
      <c r="H85" s="5" t="s">
        <v>200</v>
      </c>
      <c r="I85" s="5">
        <v>0</v>
      </c>
      <c r="J85" s="5">
        <v>0</v>
      </c>
      <c r="K85" s="5">
        <v>0</v>
      </c>
      <c r="L85" s="11">
        <v>27600000</v>
      </c>
      <c r="M85" s="2"/>
      <c r="N85" s="11">
        <v>26952010.420000002</v>
      </c>
    </row>
    <row r="86" spans="1:14" ht="10.9" customHeight="1" x14ac:dyDescent="0.25">
      <c r="A86" s="10" t="s">
        <v>176</v>
      </c>
      <c r="B86" s="10" t="s">
        <v>88</v>
      </c>
      <c r="C86" s="10" t="s">
        <v>265</v>
      </c>
      <c r="D86" s="10" t="s">
        <v>266</v>
      </c>
      <c r="E86" s="10">
        <v>1023689</v>
      </c>
      <c r="F86" s="10" t="s">
        <v>267</v>
      </c>
      <c r="G86" s="10" t="s">
        <v>44</v>
      </c>
      <c r="H86" s="5" t="s">
        <v>175</v>
      </c>
      <c r="I86" s="5">
        <v>0</v>
      </c>
      <c r="J86" s="5">
        <v>0</v>
      </c>
      <c r="K86" s="5">
        <v>0</v>
      </c>
      <c r="L86" s="11">
        <v>655728</v>
      </c>
      <c r="M86" s="2"/>
      <c r="N86" s="11">
        <v>637342.05000000005</v>
      </c>
    </row>
    <row r="87" spans="1:14" ht="10.9" customHeight="1" x14ac:dyDescent="0.25">
      <c r="A87" s="10" t="s">
        <v>176</v>
      </c>
      <c r="B87" s="10" t="s">
        <v>28</v>
      </c>
      <c r="C87" s="10" t="s">
        <v>268</v>
      </c>
      <c r="D87" s="10" t="s">
        <v>269</v>
      </c>
      <c r="E87" s="10">
        <v>1023693</v>
      </c>
      <c r="F87" s="10" t="s">
        <v>270</v>
      </c>
      <c r="G87" s="10" t="s">
        <v>44</v>
      </c>
      <c r="H87" s="5" t="s">
        <v>175</v>
      </c>
      <c r="I87" s="5">
        <v>0</v>
      </c>
      <c r="J87" s="5">
        <v>0</v>
      </c>
      <c r="K87" s="5">
        <v>0</v>
      </c>
      <c r="L87" s="11">
        <v>708018.65</v>
      </c>
      <c r="M87" s="2"/>
      <c r="N87" s="11">
        <v>708018.65</v>
      </c>
    </row>
    <row r="88" spans="1:14" ht="10.9" customHeight="1" x14ac:dyDescent="0.25">
      <c r="A88" s="10" t="s">
        <v>176</v>
      </c>
      <c r="B88" s="10" t="s">
        <v>28</v>
      </c>
      <c r="C88" s="10" t="s">
        <v>271</v>
      </c>
      <c r="D88" s="10" t="s">
        <v>272</v>
      </c>
      <c r="E88" s="10">
        <v>1023699</v>
      </c>
      <c r="F88" s="10" t="s">
        <v>273</v>
      </c>
      <c r="G88" s="10" t="s">
        <v>44</v>
      </c>
      <c r="H88" s="5" t="s">
        <v>175</v>
      </c>
      <c r="I88" s="5">
        <v>0</v>
      </c>
      <c r="J88" s="5">
        <v>0</v>
      </c>
      <c r="K88" s="5">
        <v>0</v>
      </c>
      <c r="L88" s="11">
        <v>295319</v>
      </c>
      <c r="M88" s="2"/>
      <c r="N88" s="11">
        <v>103395.34</v>
      </c>
    </row>
    <row r="89" spans="1:14" ht="10.9" customHeight="1" x14ac:dyDescent="0.25">
      <c r="A89" s="10" t="s">
        <v>176</v>
      </c>
      <c r="B89" s="10" t="s">
        <v>28</v>
      </c>
      <c r="C89" s="10" t="s">
        <v>274</v>
      </c>
      <c r="D89" s="10" t="s">
        <v>275</v>
      </c>
      <c r="E89" s="10">
        <v>1023700</v>
      </c>
      <c r="F89" s="10" t="s">
        <v>276</v>
      </c>
      <c r="G89" s="10" t="s">
        <v>44</v>
      </c>
      <c r="H89" s="5" t="s">
        <v>175</v>
      </c>
      <c r="I89" s="5">
        <v>0</v>
      </c>
      <c r="J89" s="5">
        <v>0</v>
      </c>
      <c r="K89" s="5">
        <v>0</v>
      </c>
      <c r="L89" s="11">
        <v>400000</v>
      </c>
      <c r="M89" s="2"/>
      <c r="N89" s="11">
        <v>159069.07999999999</v>
      </c>
    </row>
    <row r="90" spans="1:14" ht="10.9" customHeight="1" x14ac:dyDescent="0.25">
      <c r="A90" s="10" t="s">
        <v>176</v>
      </c>
      <c r="B90" s="10" t="s">
        <v>51</v>
      </c>
      <c r="C90" s="10" t="s">
        <v>277</v>
      </c>
      <c r="D90" s="10" t="s">
        <v>278</v>
      </c>
      <c r="E90" s="10">
        <v>1023708</v>
      </c>
      <c r="F90" s="10" t="s">
        <v>279</v>
      </c>
      <c r="G90" s="10" t="s">
        <v>44</v>
      </c>
      <c r="H90" s="5" t="s">
        <v>175</v>
      </c>
      <c r="I90" s="5">
        <v>0</v>
      </c>
      <c r="J90" s="5">
        <v>0</v>
      </c>
      <c r="K90" s="5">
        <v>0</v>
      </c>
      <c r="L90" s="11">
        <v>732147.44</v>
      </c>
      <c r="M90" s="2"/>
      <c r="N90" s="11">
        <v>729733.17</v>
      </c>
    </row>
    <row r="91" spans="1:14" ht="10.9" customHeight="1" x14ac:dyDescent="0.25">
      <c r="A91" s="10" t="s">
        <v>176</v>
      </c>
      <c r="B91" s="10" t="s">
        <v>68</v>
      </c>
      <c r="C91" s="10" t="s">
        <v>280</v>
      </c>
      <c r="D91" s="10" t="s">
        <v>281</v>
      </c>
      <c r="E91" s="10">
        <v>1023712</v>
      </c>
      <c r="F91" s="10" t="s">
        <v>282</v>
      </c>
      <c r="G91" s="10" t="s">
        <v>44</v>
      </c>
      <c r="H91" s="5" t="s">
        <v>175</v>
      </c>
      <c r="I91" s="5">
        <v>0</v>
      </c>
      <c r="J91" s="5">
        <v>0</v>
      </c>
      <c r="K91" s="5">
        <v>0</v>
      </c>
      <c r="L91" s="11">
        <v>3500000</v>
      </c>
      <c r="M91" s="2"/>
      <c r="N91" s="11">
        <v>2620700.67</v>
      </c>
    </row>
    <row r="92" spans="1:14" ht="10.9" customHeight="1" x14ac:dyDescent="0.25">
      <c r="A92" s="10" t="s">
        <v>27</v>
      </c>
      <c r="B92" s="10" t="s">
        <v>28</v>
      </c>
      <c r="C92" s="10" t="s">
        <v>283</v>
      </c>
      <c r="D92" s="10" t="s">
        <v>284</v>
      </c>
      <c r="E92" s="10">
        <v>1023725</v>
      </c>
      <c r="F92" s="10" t="s">
        <v>285</v>
      </c>
      <c r="G92" s="10" t="s">
        <v>44</v>
      </c>
      <c r="H92" s="5" t="s">
        <v>286</v>
      </c>
      <c r="I92" s="5">
        <v>0</v>
      </c>
      <c r="J92" s="5">
        <v>0</v>
      </c>
      <c r="K92" s="5">
        <v>0</v>
      </c>
      <c r="L92" s="11">
        <v>13676865</v>
      </c>
      <c r="M92" s="2"/>
      <c r="N92" s="11">
        <v>4726614.03</v>
      </c>
    </row>
    <row r="93" spans="1:14" ht="10.9" customHeight="1" x14ac:dyDescent="0.25">
      <c r="A93" s="10" t="s">
        <v>27</v>
      </c>
      <c r="B93" s="10" t="s">
        <v>28</v>
      </c>
      <c r="C93" s="10" t="s">
        <v>287</v>
      </c>
      <c r="D93" s="10" t="s">
        <v>288</v>
      </c>
      <c r="E93" s="10">
        <v>1023726</v>
      </c>
      <c r="F93" s="10" t="s">
        <v>289</v>
      </c>
      <c r="G93" s="10" t="s">
        <v>44</v>
      </c>
      <c r="H93" s="5" t="s">
        <v>175</v>
      </c>
      <c r="I93" s="5">
        <v>0</v>
      </c>
      <c r="J93" s="5">
        <v>0</v>
      </c>
      <c r="K93" s="5">
        <v>0</v>
      </c>
      <c r="L93" s="11">
        <v>4493773.22</v>
      </c>
      <c r="M93" s="2"/>
      <c r="N93" s="11">
        <v>4493336.0999999996</v>
      </c>
    </row>
    <row r="94" spans="1:14" ht="10.9" customHeight="1" x14ac:dyDescent="0.25">
      <c r="A94" s="10" t="s">
        <v>27</v>
      </c>
      <c r="B94" s="10" t="s">
        <v>28</v>
      </c>
      <c r="C94" s="10" t="s">
        <v>290</v>
      </c>
      <c r="D94" s="10" t="s">
        <v>291</v>
      </c>
      <c r="E94" s="10">
        <v>1023727</v>
      </c>
      <c r="F94" s="10" t="s">
        <v>292</v>
      </c>
      <c r="G94" s="10" t="s">
        <v>44</v>
      </c>
      <c r="H94" s="5" t="s">
        <v>286</v>
      </c>
      <c r="I94" s="5">
        <v>0</v>
      </c>
      <c r="J94" s="5">
        <v>0</v>
      </c>
      <c r="K94" s="5">
        <v>0</v>
      </c>
      <c r="L94" s="11">
        <v>2150000</v>
      </c>
      <c r="M94" s="2"/>
      <c r="N94" s="11">
        <v>80438.789999999994</v>
      </c>
    </row>
    <row r="95" spans="1:14" ht="10.9" customHeight="1" x14ac:dyDescent="0.25">
      <c r="A95" s="10" t="s">
        <v>27</v>
      </c>
      <c r="B95" s="10" t="s">
        <v>28</v>
      </c>
      <c r="C95" s="10" t="s">
        <v>293</v>
      </c>
      <c r="D95" s="10" t="s">
        <v>294</v>
      </c>
      <c r="E95" s="10">
        <v>1023728</v>
      </c>
      <c r="F95" s="10" t="s">
        <v>295</v>
      </c>
      <c r="G95" s="10" t="s">
        <v>44</v>
      </c>
      <c r="H95" s="5" t="s">
        <v>175</v>
      </c>
      <c r="I95" s="5">
        <v>0</v>
      </c>
      <c r="J95" s="5">
        <v>0</v>
      </c>
      <c r="K95" s="5">
        <v>0</v>
      </c>
      <c r="L95" s="11">
        <v>2500000</v>
      </c>
      <c r="M95" s="2"/>
      <c r="N95" s="11">
        <v>1273128.72</v>
      </c>
    </row>
    <row r="96" spans="1:14" ht="10.9" customHeight="1" x14ac:dyDescent="0.25">
      <c r="A96" s="10" t="s">
        <v>27</v>
      </c>
      <c r="B96" s="10" t="s">
        <v>28</v>
      </c>
      <c r="C96" s="10" t="s">
        <v>296</v>
      </c>
      <c r="D96" s="10" t="s">
        <v>296</v>
      </c>
      <c r="E96" s="10">
        <v>1023729</v>
      </c>
      <c r="F96" s="10" t="s">
        <v>297</v>
      </c>
      <c r="G96" s="10" t="s">
        <v>44</v>
      </c>
      <c r="H96" s="5" t="s">
        <v>175</v>
      </c>
      <c r="I96" s="5">
        <v>0</v>
      </c>
      <c r="J96" s="5">
        <v>0</v>
      </c>
      <c r="K96" s="5">
        <v>0</v>
      </c>
      <c r="L96" s="11">
        <v>650000</v>
      </c>
      <c r="M96" s="2"/>
      <c r="N96" s="11">
        <v>339769.42</v>
      </c>
    </row>
    <row r="97" spans="1:14" ht="10.9" customHeight="1" x14ac:dyDescent="0.25">
      <c r="A97" s="10" t="s">
        <v>27</v>
      </c>
      <c r="B97" s="10" t="s">
        <v>68</v>
      </c>
      <c r="C97" s="10" t="s">
        <v>298</v>
      </c>
      <c r="D97" s="10" t="s">
        <v>298</v>
      </c>
      <c r="E97" s="10">
        <v>1023733</v>
      </c>
      <c r="F97" s="10" t="s">
        <v>299</v>
      </c>
      <c r="G97" s="10" t="s">
        <v>44</v>
      </c>
      <c r="H97" s="5" t="s">
        <v>286</v>
      </c>
      <c r="I97" s="5">
        <v>0</v>
      </c>
      <c r="J97" s="5">
        <v>0</v>
      </c>
      <c r="K97" s="5">
        <v>0</v>
      </c>
      <c r="L97" s="11">
        <v>86120000</v>
      </c>
      <c r="M97" s="2"/>
      <c r="N97" s="11">
        <v>76741622.849999994</v>
      </c>
    </row>
    <row r="98" spans="1:14" ht="10.9" customHeight="1" x14ac:dyDescent="0.25">
      <c r="A98" s="10" t="s">
        <v>87</v>
      </c>
      <c r="B98" s="10" t="s">
        <v>88</v>
      </c>
      <c r="C98" s="10" t="s">
        <v>300</v>
      </c>
      <c r="D98" s="10" t="s">
        <v>301</v>
      </c>
      <c r="E98" s="10">
        <v>1023736</v>
      </c>
      <c r="F98" s="10" t="s">
        <v>302</v>
      </c>
      <c r="G98" s="10" t="s">
        <v>44</v>
      </c>
      <c r="H98" s="5" t="s">
        <v>175</v>
      </c>
      <c r="I98" s="5">
        <v>0</v>
      </c>
      <c r="J98" s="5">
        <v>0</v>
      </c>
      <c r="K98" s="5">
        <v>0</v>
      </c>
      <c r="L98" s="11">
        <v>8280000</v>
      </c>
      <c r="M98" s="2"/>
      <c r="N98" s="11">
        <v>1130891.17</v>
      </c>
    </row>
    <row r="99" spans="1:14" ht="10.9" customHeight="1" x14ac:dyDescent="0.25">
      <c r="A99" s="10" t="s">
        <v>87</v>
      </c>
      <c r="B99" s="10" t="s">
        <v>88</v>
      </c>
      <c r="C99" s="10" t="s">
        <v>303</v>
      </c>
      <c r="D99" s="10" t="s">
        <v>304</v>
      </c>
      <c r="E99" s="10">
        <v>1023737</v>
      </c>
      <c r="F99" s="10" t="s">
        <v>305</v>
      </c>
      <c r="G99" s="10" t="s">
        <v>44</v>
      </c>
      <c r="H99" s="5" t="s">
        <v>175</v>
      </c>
      <c r="I99" s="5">
        <v>0</v>
      </c>
      <c r="J99" s="5">
        <v>0</v>
      </c>
      <c r="K99" s="5">
        <v>0</v>
      </c>
      <c r="L99" s="11">
        <v>28063699</v>
      </c>
      <c r="M99" s="2"/>
      <c r="N99" s="11">
        <v>8401329.4600000009</v>
      </c>
    </row>
    <row r="100" spans="1:14" ht="10.9" customHeight="1" x14ac:dyDescent="0.25">
      <c r="A100" s="10" t="s">
        <v>27</v>
      </c>
      <c r="B100" s="10" t="s">
        <v>28</v>
      </c>
      <c r="C100" s="10" t="s">
        <v>306</v>
      </c>
      <c r="D100" s="10" t="s">
        <v>307</v>
      </c>
      <c r="E100" s="10">
        <v>1024372</v>
      </c>
      <c r="F100" s="10" t="s">
        <v>308</v>
      </c>
      <c r="G100" s="10" t="s">
        <v>44</v>
      </c>
      <c r="H100" s="5" t="s">
        <v>175</v>
      </c>
      <c r="I100" s="5">
        <v>0</v>
      </c>
      <c r="J100" s="5">
        <v>0</v>
      </c>
      <c r="K100" s="5">
        <v>0</v>
      </c>
      <c r="L100" s="11">
        <v>9560400</v>
      </c>
      <c r="M100" s="2"/>
      <c r="N100" s="11">
        <v>3390840.26</v>
      </c>
    </row>
    <row r="101" spans="1:14" ht="10.9" customHeight="1" x14ac:dyDescent="0.25">
      <c r="A101" s="10" t="s">
        <v>176</v>
      </c>
      <c r="B101" s="10" t="s">
        <v>78</v>
      </c>
      <c r="C101" s="10" t="s">
        <v>309</v>
      </c>
      <c r="D101" s="10" t="s">
        <v>310</v>
      </c>
      <c r="E101" s="10">
        <v>1024538</v>
      </c>
      <c r="F101" s="10" t="s">
        <v>311</v>
      </c>
      <c r="G101" s="10" t="s">
        <v>44</v>
      </c>
      <c r="H101" s="5" t="s">
        <v>175</v>
      </c>
      <c r="I101" s="5">
        <v>0</v>
      </c>
      <c r="J101" s="5">
        <v>0</v>
      </c>
      <c r="K101" s="5">
        <v>0</v>
      </c>
      <c r="L101" s="11">
        <v>6200000</v>
      </c>
      <c r="M101" s="2"/>
      <c r="N101" s="11">
        <v>5162218.83</v>
      </c>
    </row>
    <row r="102" spans="1:14" ht="10.9" customHeight="1" x14ac:dyDescent="0.25">
      <c r="A102" s="10" t="s">
        <v>27</v>
      </c>
      <c r="B102" s="10" t="s">
        <v>28</v>
      </c>
      <c r="C102" s="10" t="s">
        <v>312</v>
      </c>
      <c r="D102" s="10" t="s">
        <v>313</v>
      </c>
      <c r="E102" s="10">
        <v>1024596</v>
      </c>
      <c r="F102" s="10" t="s">
        <v>314</v>
      </c>
      <c r="G102" s="10" t="s">
        <v>44</v>
      </c>
      <c r="H102" s="5" t="s">
        <v>286</v>
      </c>
      <c r="I102" s="5">
        <v>0</v>
      </c>
      <c r="J102" s="5">
        <v>0</v>
      </c>
      <c r="K102" s="5">
        <v>0</v>
      </c>
      <c r="L102" s="11">
        <v>3670000</v>
      </c>
      <c r="M102" s="2"/>
      <c r="N102" s="11">
        <v>3517647.54</v>
      </c>
    </row>
    <row r="103" spans="1:14" ht="10.9" customHeight="1" x14ac:dyDescent="0.25">
      <c r="A103" s="10" t="s">
        <v>27</v>
      </c>
      <c r="B103" s="10" t="s">
        <v>28</v>
      </c>
      <c r="C103" s="10" t="s">
        <v>315</v>
      </c>
      <c r="D103" s="10" t="s">
        <v>316</v>
      </c>
      <c r="E103" s="10">
        <v>1024597</v>
      </c>
      <c r="F103" s="10" t="s">
        <v>317</v>
      </c>
      <c r="G103" s="10" t="s">
        <v>44</v>
      </c>
      <c r="H103" s="5" t="s">
        <v>286</v>
      </c>
      <c r="I103" s="5">
        <v>0</v>
      </c>
      <c r="J103" s="5">
        <v>0</v>
      </c>
      <c r="K103" s="5">
        <v>0</v>
      </c>
      <c r="L103" s="11">
        <v>2509199.9900000002</v>
      </c>
      <c r="M103" s="2"/>
      <c r="N103" s="11">
        <v>738830.31</v>
      </c>
    </row>
    <row r="104" spans="1:14" ht="10.9" customHeight="1" x14ac:dyDescent="0.25">
      <c r="A104" s="10" t="s">
        <v>27</v>
      </c>
      <c r="B104" s="10" t="s">
        <v>28</v>
      </c>
      <c r="C104" s="10" t="s">
        <v>318</v>
      </c>
      <c r="D104" s="10" t="s">
        <v>318</v>
      </c>
      <c r="E104" s="10">
        <v>1024600</v>
      </c>
      <c r="F104" s="10" t="s">
        <v>319</v>
      </c>
      <c r="G104" s="10" t="s">
        <v>44</v>
      </c>
      <c r="H104" s="5" t="s">
        <v>286</v>
      </c>
      <c r="I104" s="5">
        <v>0</v>
      </c>
      <c r="J104" s="5">
        <v>0</v>
      </c>
      <c r="K104" s="5">
        <v>0</v>
      </c>
      <c r="L104" s="11">
        <v>950000</v>
      </c>
      <c r="M104" s="2"/>
      <c r="N104" s="5">
        <v>0</v>
      </c>
    </row>
    <row r="105" spans="1:14" ht="10.9" customHeight="1" x14ac:dyDescent="0.25">
      <c r="A105" s="10" t="s">
        <v>27</v>
      </c>
      <c r="B105" s="10" t="s">
        <v>83</v>
      </c>
      <c r="C105" s="10" t="s">
        <v>320</v>
      </c>
      <c r="D105" s="10" t="s">
        <v>321</v>
      </c>
      <c r="E105" s="10">
        <v>1024601</v>
      </c>
      <c r="F105" s="10" t="s">
        <v>322</v>
      </c>
      <c r="G105" s="10" t="s">
        <v>44</v>
      </c>
      <c r="H105" s="5" t="s">
        <v>286</v>
      </c>
      <c r="I105" s="5">
        <v>0</v>
      </c>
      <c r="J105" s="5">
        <v>0</v>
      </c>
      <c r="K105" s="5">
        <v>0</v>
      </c>
      <c r="L105" s="11">
        <v>200000</v>
      </c>
      <c r="M105" s="2"/>
      <c r="N105" s="11">
        <v>65243.19</v>
      </c>
    </row>
    <row r="106" spans="1:14" ht="10.9" customHeight="1" x14ac:dyDescent="0.25">
      <c r="A106" s="10" t="s">
        <v>27</v>
      </c>
      <c r="B106" s="10" t="s">
        <v>28</v>
      </c>
      <c r="C106" s="10" t="s">
        <v>323</v>
      </c>
      <c r="D106" s="10" t="s">
        <v>324</v>
      </c>
      <c r="E106" s="10">
        <v>1024602</v>
      </c>
      <c r="F106" s="10" t="s">
        <v>325</v>
      </c>
      <c r="G106" s="10" t="s">
        <v>44</v>
      </c>
      <c r="H106" s="5" t="s">
        <v>286</v>
      </c>
      <c r="I106" s="5">
        <v>0</v>
      </c>
      <c r="J106" s="5">
        <v>0</v>
      </c>
      <c r="K106" s="5">
        <v>0</v>
      </c>
      <c r="L106" s="11">
        <v>10000000</v>
      </c>
      <c r="M106" s="2"/>
      <c r="N106" s="11">
        <v>1528147.2</v>
      </c>
    </row>
    <row r="107" spans="1:14" ht="10.9" customHeight="1" x14ac:dyDescent="0.25">
      <c r="A107" s="10" t="s">
        <v>87</v>
      </c>
      <c r="B107" s="10" t="s">
        <v>88</v>
      </c>
      <c r="C107" s="10" t="s">
        <v>326</v>
      </c>
      <c r="D107" s="10" t="s">
        <v>327</v>
      </c>
      <c r="E107" s="10">
        <v>1024603</v>
      </c>
      <c r="F107" s="10" t="s">
        <v>328</v>
      </c>
      <c r="G107" s="10" t="s">
        <v>44</v>
      </c>
      <c r="H107" s="5" t="s">
        <v>286</v>
      </c>
      <c r="I107" s="5">
        <v>0</v>
      </c>
      <c r="J107" s="5">
        <v>0</v>
      </c>
      <c r="K107" s="5">
        <v>0</v>
      </c>
      <c r="L107" s="11">
        <v>28750000</v>
      </c>
      <c r="M107" s="2"/>
      <c r="N107" s="11">
        <v>23712085.940000001</v>
      </c>
    </row>
    <row r="108" spans="1:14" ht="14.45" customHeight="1" x14ac:dyDescent="0.25">
      <c r="A108" s="10" t="s">
        <v>87</v>
      </c>
      <c r="B108" s="10" t="s">
        <v>88</v>
      </c>
      <c r="C108" s="10" t="s">
        <v>329</v>
      </c>
      <c r="D108" s="10" t="s">
        <v>330</v>
      </c>
      <c r="E108" s="10">
        <v>1024604</v>
      </c>
      <c r="F108" s="10" t="s">
        <v>331</v>
      </c>
      <c r="G108" s="10" t="s">
        <v>44</v>
      </c>
      <c r="H108" s="5" t="s">
        <v>286</v>
      </c>
      <c r="I108" s="5">
        <v>0</v>
      </c>
      <c r="J108" s="5">
        <v>0</v>
      </c>
      <c r="K108" s="5">
        <v>0</v>
      </c>
      <c r="L108" s="11">
        <v>127100000</v>
      </c>
      <c r="M108" s="12" t="s">
        <v>40</v>
      </c>
      <c r="N108" s="11">
        <v>118920840.5</v>
      </c>
    </row>
    <row r="109" spans="1:14" ht="10.9" customHeight="1" x14ac:dyDescent="0.25">
      <c r="A109" s="10" t="s">
        <v>58</v>
      </c>
      <c r="B109" s="10" t="s">
        <v>59</v>
      </c>
      <c r="C109" s="10" t="s">
        <v>332</v>
      </c>
      <c r="D109" s="10" t="s">
        <v>332</v>
      </c>
      <c r="E109" s="10">
        <v>1024605</v>
      </c>
      <c r="F109" s="10" t="s">
        <v>333</v>
      </c>
      <c r="G109" s="10" t="s">
        <v>44</v>
      </c>
      <c r="H109" s="5" t="s">
        <v>286</v>
      </c>
      <c r="I109" s="5">
        <v>0</v>
      </c>
      <c r="J109" s="5">
        <v>0</v>
      </c>
      <c r="K109" s="5">
        <v>0</v>
      </c>
      <c r="L109" s="11">
        <v>300000</v>
      </c>
      <c r="M109" s="2"/>
      <c r="N109" s="11">
        <v>49344.22</v>
      </c>
    </row>
    <row r="110" spans="1:14" ht="10.9" customHeight="1" x14ac:dyDescent="0.25">
      <c r="A110" s="10" t="s">
        <v>176</v>
      </c>
      <c r="B110" s="10" t="s">
        <v>28</v>
      </c>
      <c r="C110" s="10" t="s">
        <v>334</v>
      </c>
      <c r="D110" s="10" t="s">
        <v>335</v>
      </c>
      <c r="E110" s="10">
        <v>1024608</v>
      </c>
      <c r="F110" s="10" t="s">
        <v>336</v>
      </c>
      <c r="G110" s="10" t="s">
        <v>44</v>
      </c>
      <c r="H110" s="5" t="s">
        <v>286</v>
      </c>
      <c r="I110" s="5">
        <v>0</v>
      </c>
      <c r="J110" s="5">
        <v>0</v>
      </c>
      <c r="K110" s="5">
        <v>0</v>
      </c>
      <c r="L110" s="11">
        <v>75322.86</v>
      </c>
      <c r="M110" s="2"/>
      <c r="N110" s="11">
        <v>75322.86</v>
      </c>
    </row>
    <row r="111" spans="1:14" ht="10.9" customHeight="1" x14ac:dyDescent="0.25">
      <c r="A111" s="10" t="s">
        <v>176</v>
      </c>
      <c r="B111" s="10" t="s">
        <v>28</v>
      </c>
      <c r="C111" s="10" t="s">
        <v>337</v>
      </c>
      <c r="D111" s="10" t="s">
        <v>338</v>
      </c>
      <c r="E111" s="10">
        <v>1024610</v>
      </c>
      <c r="F111" s="10" t="s">
        <v>339</v>
      </c>
      <c r="G111" s="10" t="s">
        <v>44</v>
      </c>
      <c r="H111" s="5" t="s">
        <v>286</v>
      </c>
      <c r="I111" s="5">
        <v>0</v>
      </c>
      <c r="J111" s="5">
        <v>0</v>
      </c>
      <c r="K111" s="5">
        <v>0</v>
      </c>
      <c r="L111" s="11">
        <v>123000</v>
      </c>
      <c r="M111" s="2"/>
      <c r="N111" s="11">
        <v>114111.88</v>
      </c>
    </row>
    <row r="112" spans="1:14" ht="10.9" customHeight="1" x14ac:dyDescent="0.25">
      <c r="A112" s="10" t="s">
        <v>176</v>
      </c>
      <c r="B112" s="10" t="s">
        <v>28</v>
      </c>
      <c r="C112" s="10" t="s">
        <v>340</v>
      </c>
      <c r="D112" s="10" t="s">
        <v>341</v>
      </c>
      <c r="E112" s="10">
        <v>1024612</v>
      </c>
      <c r="F112" s="10" t="s">
        <v>342</v>
      </c>
      <c r="G112" s="10" t="s">
        <v>44</v>
      </c>
      <c r="H112" s="5" t="s">
        <v>286</v>
      </c>
      <c r="I112" s="5">
        <v>0</v>
      </c>
      <c r="J112" s="5">
        <v>0</v>
      </c>
      <c r="K112" s="5">
        <v>0</v>
      </c>
      <c r="L112" s="11">
        <v>73404</v>
      </c>
      <c r="M112" s="2"/>
      <c r="N112" s="11">
        <v>61014.26</v>
      </c>
    </row>
    <row r="113" spans="1:14" ht="10.9" customHeight="1" x14ac:dyDescent="0.25">
      <c r="A113" s="10" t="s">
        <v>176</v>
      </c>
      <c r="B113" s="10" t="s">
        <v>88</v>
      </c>
      <c r="C113" s="10" t="s">
        <v>343</v>
      </c>
      <c r="D113" s="10" t="s">
        <v>344</v>
      </c>
      <c r="E113" s="10">
        <v>1024614</v>
      </c>
      <c r="F113" s="10" t="s">
        <v>345</v>
      </c>
      <c r="G113" s="10" t="s">
        <v>44</v>
      </c>
      <c r="H113" s="5" t="s">
        <v>286</v>
      </c>
      <c r="I113" s="5">
        <v>0</v>
      </c>
      <c r="J113" s="5">
        <v>0</v>
      </c>
      <c r="K113" s="5">
        <v>0</v>
      </c>
      <c r="L113" s="11">
        <v>327828</v>
      </c>
      <c r="M113" s="2"/>
      <c r="N113" s="11">
        <v>270489.87</v>
      </c>
    </row>
    <row r="114" spans="1:14" ht="10.9" customHeight="1" x14ac:dyDescent="0.25">
      <c r="A114" s="10" t="s">
        <v>176</v>
      </c>
      <c r="B114" s="10" t="s">
        <v>88</v>
      </c>
      <c r="C114" s="10" t="s">
        <v>346</v>
      </c>
      <c r="D114" s="10" t="s">
        <v>347</v>
      </c>
      <c r="E114" s="10">
        <v>1024615</v>
      </c>
      <c r="F114" s="10" t="s">
        <v>348</v>
      </c>
      <c r="G114" s="10" t="s">
        <v>44</v>
      </c>
      <c r="H114" s="5" t="s">
        <v>286</v>
      </c>
      <c r="I114" s="5">
        <v>0</v>
      </c>
      <c r="J114" s="5">
        <v>0</v>
      </c>
      <c r="K114" s="5">
        <v>0</v>
      </c>
      <c r="L114" s="11">
        <v>1500000</v>
      </c>
      <c r="M114" s="2"/>
      <c r="N114" s="11">
        <v>1047290.85</v>
      </c>
    </row>
    <row r="115" spans="1:14" ht="10.9" customHeight="1" x14ac:dyDescent="0.25">
      <c r="A115" s="10" t="s">
        <v>176</v>
      </c>
      <c r="B115" s="10" t="s">
        <v>88</v>
      </c>
      <c r="C115" s="10" t="s">
        <v>349</v>
      </c>
      <c r="D115" s="10" t="s">
        <v>350</v>
      </c>
      <c r="E115" s="10">
        <v>1024617</v>
      </c>
      <c r="F115" s="10" t="s">
        <v>351</v>
      </c>
      <c r="G115" s="10" t="s">
        <v>44</v>
      </c>
      <c r="H115" s="5" t="s">
        <v>286</v>
      </c>
      <c r="I115" s="5">
        <v>0</v>
      </c>
      <c r="J115" s="5">
        <v>0</v>
      </c>
      <c r="K115" s="5">
        <v>0</v>
      </c>
      <c r="L115" s="11">
        <v>1515271.65</v>
      </c>
      <c r="M115" s="2"/>
      <c r="N115" s="11">
        <v>1296016.2</v>
      </c>
    </row>
    <row r="116" spans="1:14" ht="10.9" customHeight="1" x14ac:dyDescent="0.25">
      <c r="A116" s="10" t="s">
        <v>176</v>
      </c>
      <c r="B116" s="10" t="s">
        <v>51</v>
      </c>
      <c r="C116" s="10" t="s">
        <v>352</v>
      </c>
      <c r="D116" s="10" t="s">
        <v>352</v>
      </c>
      <c r="E116" s="10">
        <v>1024621</v>
      </c>
      <c r="F116" s="10" t="s">
        <v>353</v>
      </c>
      <c r="G116" s="10" t="s">
        <v>44</v>
      </c>
      <c r="H116" s="5" t="s">
        <v>175</v>
      </c>
      <c r="I116" s="5">
        <v>0</v>
      </c>
      <c r="J116" s="5">
        <v>0</v>
      </c>
      <c r="K116" s="5">
        <v>0</v>
      </c>
      <c r="L116" s="11">
        <v>1635000</v>
      </c>
      <c r="M116" s="2"/>
      <c r="N116" s="11">
        <v>238208.98</v>
      </c>
    </row>
    <row r="117" spans="1:14" ht="10.9" customHeight="1" x14ac:dyDescent="0.25">
      <c r="A117" s="10" t="s">
        <v>176</v>
      </c>
      <c r="B117" s="10" t="s">
        <v>51</v>
      </c>
      <c r="C117" s="10" t="s">
        <v>354</v>
      </c>
      <c r="D117" s="10" t="s">
        <v>355</v>
      </c>
      <c r="E117" s="10">
        <v>1024623</v>
      </c>
      <c r="F117" s="10" t="s">
        <v>356</v>
      </c>
      <c r="G117" s="10" t="s">
        <v>44</v>
      </c>
      <c r="H117" s="5" t="s">
        <v>286</v>
      </c>
      <c r="I117" s="5">
        <v>0</v>
      </c>
      <c r="J117" s="5">
        <v>0</v>
      </c>
      <c r="K117" s="5">
        <v>0</v>
      </c>
      <c r="L117" s="11">
        <v>911938.67</v>
      </c>
      <c r="M117" s="2"/>
      <c r="N117" s="11">
        <v>868286.31</v>
      </c>
    </row>
    <row r="118" spans="1:14" ht="10.9" customHeight="1" x14ac:dyDescent="0.25">
      <c r="A118" s="10" t="s">
        <v>176</v>
      </c>
      <c r="B118" s="10" t="s">
        <v>51</v>
      </c>
      <c r="C118" s="10" t="s">
        <v>357</v>
      </c>
      <c r="D118" s="10" t="s">
        <v>358</v>
      </c>
      <c r="E118" s="10">
        <v>1024624</v>
      </c>
      <c r="F118" s="10" t="s">
        <v>359</v>
      </c>
      <c r="G118" s="10" t="s">
        <v>44</v>
      </c>
      <c r="H118" s="5" t="s">
        <v>286</v>
      </c>
      <c r="I118" s="5">
        <v>0</v>
      </c>
      <c r="J118" s="5">
        <v>0</v>
      </c>
      <c r="K118" s="5">
        <v>0</v>
      </c>
      <c r="L118" s="11">
        <v>500000</v>
      </c>
      <c r="M118" s="2"/>
      <c r="N118" s="11">
        <v>449281.27</v>
      </c>
    </row>
    <row r="119" spans="1:14" ht="10.9" customHeight="1" x14ac:dyDescent="0.25">
      <c r="A119" s="10" t="s">
        <v>176</v>
      </c>
      <c r="B119" s="10" t="s">
        <v>51</v>
      </c>
      <c r="C119" s="10" t="s">
        <v>360</v>
      </c>
      <c r="D119" s="10" t="s">
        <v>361</v>
      </c>
      <c r="E119" s="10">
        <v>1024625</v>
      </c>
      <c r="F119" s="10" t="s">
        <v>362</v>
      </c>
      <c r="G119" s="10" t="s">
        <v>44</v>
      </c>
      <c r="H119" s="5" t="s">
        <v>286</v>
      </c>
      <c r="I119" s="5">
        <v>0</v>
      </c>
      <c r="J119" s="5">
        <v>0</v>
      </c>
      <c r="K119" s="5">
        <v>0</v>
      </c>
      <c r="L119" s="11">
        <v>28519935.77</v>
      </c>
      <c r="M119" s="2"/>
      <c r="N119" s="11">
        <v>3787648.67</v>
      </c>
    </row>
    <row r="120" spans="1:14" ht="10.9" customHeight="1" x14ac:dyDescent="0.25">
      <c r="A120" s="10" t="s">
        <v>176</v>
      </c>
      <c r="B120" s="10" t="s">
        <v>51</v>
      </c>
      <c r="C120" s="10" t="s">
        <v>363</v>
      </c>
      <c r="D120" s="10" t="s">
        <v>364</v>
      </c>
      <c r="E120" s="10">
        <v>1024627</v>
      </c>
      <c r="F120" s="10" t="s">
        <v>365</v>
      </c>
      <c r="G120" s="10" t="s">
        <v>44</v>
      </c>
      <c r="H120" s="5" t="s">
        <v>175</v>
      </c>
      <c r="I120" s="5">
        <v>0</v>
      </c>
      <c r="J120" s="5">
        <v>0</v>
      </c>
      <c r="K120" s="5">
        <v>0</v>
      </c>
      <c r="L120" s="11">
        <v>3900000</v>
      </c>
      <c r="M120" s="2"/>
      <c r="N120" s="11">
        <v>1082843.25</v>
      </c>
    </row>
    <row r="121" spans="1:14" ht="10.9" customHeight="1" x14ac:dyDescent="0.25">
      <c r="A121" s="10" t="s">
        <v>176</v>
      </c>
      <c r="B121" s="10" t="s">
        <v>88</v>
      </c>
      <c r="C121" s="10" t="s">
        <v>366</v>
      </c>
      <c r="D121" s="10" t="s">
        <v>367</v>
      </c>
      <c r="E121" s="10">
        <v>1024692</v>
      </c>
      <c r="F121" s="10" t="s">
        <v>368</v>
      </c>
      <c r="G121" s="10" t="s">
        <v>44</v>
      </c>
      <c r="H121" s="5" t="s">
        <v>175</v>
      </c>
      <c r="I121" s="5">
        <v>0</v>
      </c>
      <c r="J121" s="5">
        <v>0</v>
      </c>
      <c r="K121" s="5">
        <v>0</v>
      </c>
      <c r="L121" s="11">
        <v>9123440</v>
      </c>
      <c r="M121" s="2"/>
      <c r="N121" s="11">
        <v>9081472.0299999993</v>
      </c>
    </row>
    <row r="122" spans="1:14" ht="10.9" customHeight="1" x14ac:dyDescent="0.25">
      <c r="A122" s="10" t="s">
        <v>27</v>
      </c>
      <c r="B122" s="10" t="s">
        <v>28</v>
      </c>
      <c r="C122" s="10" t="s">
        <v>369</v>
      </c>
      <c r="D122" s="10" t="s">
        <v>370</v>
      </c>
      <c r="E122" s="10">
        <v>1024791</v>
      </c>
      <c r="F122" s="10" t="s">
        <v>371</v>
      </c>
      <c r="G122" s="10" t="s">
        <v>44</v>
      </c>
      <c r="H122" s="5" t="s">
        <v>286</v>
      </c>
      <c r="I122" s="5">
        <v>0</v>
      </c>
      <c r="J122" s="5">
        <v>0</v>
      </c>
      <c r="K122" s="5">
        <v>0</v>
      </c>
      <c r="L122" s="11">
        <v>485000</v>
      </c>
      <c r="M122" s="2"/>
      <c r="N122" s="11">
        <v>444158.64</v>
      </c>
    </row>
    <row r="123" spans="1:14" ht="10.9" customHeight="1" x14ac:dyDescent="0.25">
      <c r="A123" s="10" t="s">
        <v>27</v>
      </c>
      <c r="B123" s="10" t="s">
        <v>28</v>
      </c>
      <c r="C123" s="10" t="s">
        <v>372</v>
      </c>
      <c r="D123" s="10" t="s">
        <v>373</v>
      </c>
      <c r="E123" s="10">
        <v>1024823</v>
      </c>
      <c r="F123" s="10" t="s">
        <v>374</v>
      </c>
      <c r="G123" s="10" t="s">
        <v>44</v>
      </c>
      <c r="H123" s="5" t="s">
        <v>175</v>
      </c>
      <c r="I123" s="5">
        <v>0</v>
      </c>
      <c r="J123" s="5">
        <v>0</v>
      </c>
      <c r="K123" s="5">
        <v>0</v>
      </c>
      <c r="L123" s="11">
        <v>11500000</v>
      </c>
      <c r="M123" s="2"/>
      <c r="N123" s="11">
        <v>8164172.2199999997</v>
      </c>
    </row>
    <row r="124" spans="1:14" ht="10.9" customHeight="1" x14ac:dyDescent="0.25">
      <c r="A124" s="10" t="s">
        <v>27</v>
      </c>
      <c r="B124" s="10" t="s">
        <v>28</v>
      </c>
      <c r="C124" s="10" t="s">
        <v>375</v>
      </c>
      <c r="D124" s="10" t="s">
        <v>376</v>
      </c>
      <c r="E124" s="10">
        <v>1024825</v>
      </c>
      <c r="F124" s="10" t="s">
        <v>377</v>
      </c>
      <c r="G124" s="10" t="s">
        <v>44</v>
      </c>
      <c r="H124" s="5" t="s">
        <v>175</v>
      </c>
      <c r="I124" s="5">
        <v>0</v>
      </c>
      <c r="J124" s="5">
        <v>0</v>
      </c>
      <c r="K124" s="5">
        <v>0</v>
      </c>
      <c r="L124" s="11">
        <v>1915000</v>
      </c>
      <c r="M124" s="2"/>
      <c r="N124" s="11">
        <v>348188.3</v>
      </c>
    </row>
    <row r="125" spans="1:14" ht="10.9" customHeight="1" x14ac:dyDescent="0.25">
      <c r="A125" s="10" t="s">
        <v>176</v>
      </c>
      <c r="B125" s="10" t="s">
        <v>88</v>
      </c>
      <c r="C125" s="10" t="s">
        <v>378</v>
      </c>
      <c r="D125" s="10" t="s">
        <v>379</v>
      </c>
      <c r="E125" s="10">
        <v>1025392</v>
      </c>
      <c r="F125" s="10" t="s">
        <v>380</v>
      </c>
      <c r="G125" s="10" t="s">
        <v>44</v>
      </c>
      <c r="H125" s="5" t="s">
        <v>286</v>
      </c>
      <c r="I125" s="5">
        <v>0</v>
      </c>
      <c r="J125" s="5">
        <v>0</v>
      </c>
      <c r="K125" s="5">
        <v>0</v>
      </c>
      <c r="L125" s="11">
        <v>6548324.9800000004</v>
      </c>
      <c r="M125" s="2"/>
      <c r="N125" s="11">
        <v>6163834.6699999999</v>
      </c>
    </row>
    <row r="126" spans="1:14" ht="10.9" customHeight="1" x14ac:dyDescent="0.25">
      <c r="A126" s="10" t="s">
        <v>176</v>
      </c>
      <c r="B126" s="10" t="s">
        <v>88</v>
      </c>
      <c r="C126" s="10" t="s">
        <v>381</v>
      </c>
      <c r="D126" s="10" t="s">
        <v>382</v>
      </c>
      <c r="E126" s="10">
        <v>1025430</v>
      </c>
      <c r="F126" s="10" t="s">
        <v>383</v>
      </c>
      <c r="G126" s="10" t="s">
        <v>44</v>
      </c>
      <c r="H126" s="5" t="s">
        <v>384</v>
      </c>
      <c r="I126" s="11">
        <v>1000000</v>
      </c>
      <c r="J126" s="5">
        <v>0</v>
      </c>
      <c r="K126" s="5">
        <v>-100</v>
      </c>
      <c r="L126" s="11">
        <v>3205000</v>
      </c>
      <c r="M126" s="2"/>
      <c r="N126" s="11">
        <v>662819.17000000004</v>
      </c>
    </row>
    <row r="127" spans="1:14" ht="10.9" customHeight="1" x14ac:dyDescent="0.25">
      <c r="A127" s="10" t="s">
        <v>176</v>
      </c>
      <c r="B127" s="10" t="s">
        <v>88</v>
      </c>
      <c r="C127" s="10" t="s">
        <v>385</v>
      </c>
      <c r="D127" s="10" t="s">
        <v>386</v>
      </c>
      <c r="E127" s="10">
        <v>1025431</v>
      </c>
      <c r="F127" s="10" t="s">
        <v>387</v>
      </c>
      <c r="G127" s="10" t="s">
        <v>44</v>
      </c>
      <c r="H127" s="5" t="s">
        <v>384</v>
      </c>
      <c r="I127" s="5">
        <v>0</v>
      </c>
      <c r="J127" s="5">
        <v>0</v>
      </c>
      <c r="K127" s="5">
        <v>0</v>
      </c>
      <c r="L127" s="11">
        <v>189905.8</v>
      </c>
      <c r="M127" s="2"/>
      <c r="N127" s="11">
        <v>91251.199999999997</v>
      </c>
    </row>
    <row r="128" spans="1:14" ht="10.9" customHeight="1" x14ac:dyDescent="0.25">
      <c r="A128" s="10" t="s">
        <v>176</v>
      </c>
      <c r="B128" s="10" t="s">
        <v>88</v>
      </c>
      <c r="C128" s="10" t="s">
        <v>388</v>
      </c>
      <c r="D128" s="10" t="s">
        <v>389</v>
      </c>
      <c r="E128" s="10">
        <v>1025437</v>
      </c>
      <c r="F128" s="10" t="s">
        <v>390</v>
      </c>
      <c r="G128" s="10" t="s">
        <v>44</v>
      </c>
      <c r="H128" s="5" t="s">
        <v>384</v>
      </c>
      <c r="I128" s="5">
        <v>0</v>
      </c>
      <c r="J128" s="5">
        <v>0</v>
      </c>
      <c r="K128" s="5">
        <v>0</v>
      </c>
      <c r="L128" s="11">
        <v>1993145.31</v>
      </c>
      <c r="M128" s="2"/>
      <c r="N128" s="11">
        <v>470492.35</v>
      </c>
    </row>
    <row r="129" spans="1:14" ht="10.9" customHeight="1" x14ac:dyDescent="0.25">
      <c r="A129" s="10" t="s">
        <v>176</v>
      </c>
      <c r="B129" s="10" t="s">
        <v>88</v>
      </c>
      <c r="C129" s="10" t="s">
        <v>391</v>
      </c>
      <c r="D129" s="10" t="s">
        <v>392</v>
      </c>
      <c r="E129" s="10">
        <v>1025438</v>
      </c>
      <c r="F129" s="10" t="s">
        <v>393</v>
      </c>
      <c r="G129" s="10" t="s">
        <v>44</v>
      </c>
      <c r="H129" s="5" t="s">
        <v>384</v>
      </c>
      <c r="I129" s="5">
        <v>0</v>
      </c>
      <c r="J129" s="5">
        <v>0</v>
      </c>
      <c r="K129" s="5">
        <v>0</v>
      </c>
      <c r="L129" s="11">
        <v>1000000</v>
      </c>
      <c r="M129" s="2"/>
      <c r="N129" s="11">
        <v>818689.38</v>
      </c>
    </row>
    <row r="130" spans="1:14" ht="10.9" customHeight="1" x14ac:dyDescent="0.25">
      <c r="A130" s="10" t="s">
        <v>176</v>
      </c>
      <c r="B130" s="10" t="s">
        <v>88</v>
      </c>
      <c r="C130" s="10" t="s">
        <v>394</v>
      </c>
      <c r="D130" s="10" t="s">
        <v>395</v>
      </c>
      <c r="E130" s="10">
        <v>1025439</v>
      </c>
      <c r="F130" s="10" t="s">
        <v>396</v>
      </c>
      <c r="G130" s="10" t="s">
        <v>44</v>
      </c>
      <c r="H130" s="5" t="s">
        <v>384</v>
      </c>
      <c r="I130" s="5">
        <v>0</v>
      </c>
      <c r="J130" s="5">
        <v>0</v>
      </c>
      <c r="K130" s="5">
        <v>0</v>
      </c>
      <c r="L130" s="11">
        <v>800000</v>
      </c>
      <c r="M130" s="2"/>
      <c r="N130" s="11">
        <v>512903.03</v>
      </c>
    </row>
    <row r="131" spans="1:14" ht="10.9" customHeight="1" x14ac:dyDescent="0.25">
      <c r="A131" s="10" t="s">
        <v>176</v>
      </c>
      <c r="B131" s="10" t="s">
        <v>88</v>
      </c>
      <c r="C131" s="10" t="s">
        <v>397</v>
      </c>
      <c r="D131" s="10" t="s">
        <v>398</v>
      </c>
      <c r="E131" s="10">
        <v>1025441</v>
      </c>
      <c r="F131" s="10" t="s">
        <v>399</v>
      </c>
      <c r="G131" s="10" t="s">
        <v>44</v>
      </c>
      <c r="H131" s="5" t="s">
        <v>384</v>
      </c>
      <c r="I131" s="5">
        <v>0</v>
      </c>
      <c r="J131" s="5">
        <v>0</v>
      </c>
      <c r="K131" s="5">
        <v>0</v>
      </c>
      <c r="L131" s="11">
        <v>406290.04</v>
      </c>
      <c r="M131" s="2"/>
      <c r="N131" s="11">
        <v>360841.76</v>
      </c>
    </row>
    <row r="132" spans="1:14" ht="10.9" customHeight="1" x14ac:dyDescent="0.25">
      <c r="A132" s="10" t="s">
        <v>176</v>
      </c>
      <c r="B132" s="10" t="s">
        <v>88</v>
      </c>
      <c r="C132" s="10" t="s">
        <v>400</v>
      </c>
      <c r="D132" s="10" t="s">
        <v>401</v>
      </c>
      <c r="E132" s="10">
        <v>1025442</v>
      </c>
      <c r="F132" s="10" t="s">
        <v>402</v>
      </c>
      <c r="G132" s="10" t="s">
        <v>44</v>
      </c>
      <c r="H132" s="5" t="s">
        <v>384</v>
      </c>
      <c r="I132" s="5">
        <v>0</v>
      </c>
      <c r="J132" s="5">
        <v>0</v>
      </c>
      <c r="K132" s="5">
        <v>0</v>
      </c>
      <c r="L132" s="11">
        <v>400000</v>
      </c>
      <c r="M132" s="2"/>
      <c r="N132" s="11">
        <v>382654.68</v>
      </c>
    </row>
    <row r="133" spans="1:14" ht="10.9" customHeight="1" x14ac:dyDescent="0.25">
      <c r="A133" s="10" t="s">
        <v>176</v>
      </c>
      <c r="B133" s="10" t="s">
        <v>403</v>
      </c>
      <c r="C133" s="10" t="s">
        <v>404</v>
      </c>
      <c r="D133" s="10" t="s">
        <v>405</v>
      </c>
      <c r="E133" s="10">
        <v>1025443</v>
      </c>
      <c r="F133" s="10" t="s">
        <v>406</v>
      </c>
      <c r="G133" s="10" t="s">
        <v>44</v>
      </c>
      <c r="H133" s="5" t="s">
        <v>384</v>
      </c>
      <c r="I133" s="5">
        <v>0</v>
      </c>
      <c r="J133" s="5">
        <v>0</v>
      </c>
      <c r="K133" s="5">
        <v>0</v>
      </c>
      <c r="L133" s="11">
        <v>10258.18</v>
      </c>
      <c r="M133" s="2"/>
      <c r="N133" s="11">
        <v>10258.18</v>
      </c>
    </row>
    <row r="134" spans="1:14" ht="10.9" customHeight="1" x14ac:dyDescent="0.25">
      <c r="A134" s="10" t="s">
        <v>176</v>
      </c>
      <c r="B134" s="10" t="s">
        <v>59</v>
      </c>
      <c r="C134" s="10" t="s">
        <v>407</v>
      </c>
      <c r="D134" s="10" t="s">
        <v>408</v>
      </c>
      <c r="E134" s="10">
        <v>1025446</v>
      </c>
      <c r="F134" s="10" t="s">
        <v>409</v>
      </c>
      <c r="G134" s="10" t="s">
        <v>44</v>
      </c>
      <c r="H134" s="5" t="s">
        <v>384</v>
      </c>
      <c r="I134" s="5">
        <v>0</v>
      </c>
      <c r="J134" s="5">
        <v>0</v>
      </c>
      <c r="K134" s="5">
        <v>0</v>
      </c>
      <c r="L134" s="11">
        <v>1081023</v>
      </c>
      <c r="M134" s="2"/>
      <c r="N134" s="11">
        <v>892109.43</v>
      </c>
    </row>
    <row r="135" spans="1:14" ht="10.9" customHeight="1" x14ac:dyDescent="0.25">
      <c r="A135" s="10" t="s">
        <v>176</v>
      </c>
      <c r="B135" s="10" t="s">
        <v>59</v>
      </c>
      <c r="C135" s="10" t="s">
        <v>410</v>
      </c>
      <c r="D135" s="10" t="s">
        <v>411</v>
      </c>
      <c r="E135" s="10">
        <v>1025447</v>
      </c>
      <c r="F135" s="10" t="s">
        <v>412</v>
      </c>
      <c r="G135" s="10" t="s">
        <v>44</v>
      </c>
      <c r="H135" s="5" t="s">
        <v>384</v>
      </c>
      <c r="I135" s="5">
        <v>0</v>
      </c>
      <c r="J135" s="5">
        <v>0</v>
      </c>
      <c r="K135" s="5">
        <v>0</v>
      </c>
      <c r="L135" s="11">
        <v>132386.63</v>
      </c>
      <c r="M135" s="2"/>
      <c r="N135" s="11">
        <v>132386.63</v>
      </c>
    </row>
    <row r="136" spans="1:14" ht="10.9" customHeight="1" x14ac:dyDescent="0.25">
      <c r="A136" s="10" t="s">
        <v>176</v>
      </c>
      <c r="B136" s="10" t="s">
        <v>28</v>
      </c>
      <c r="C136" s="10" t="s">
        <v>413</v>
      </c>
      <c r="D136" s="10" t="s">
        <v>414</v>
      </c>
      <c r="E136" s="10">
        <v>1025449</v>
      </c>
      <c r="F136" s="10" t="s">
        <v>415</v>
      </c>
      <c r="G136" s="10" t="s">
        <v>44</v>
      </c>
      <c r="H136" s="5" t="s">
        <v>384</v>
      </c>
      <c r="I136" s="5">
        <v>0</v>
      </c>
      <c r="J136" s="5">
        <v>0</v>
      </c>
      <c r="K136" s="5">
        <v>0</v>
      </c>
      <c r="L136" s="11">
        <v>733527.92</v>
      </c>
      <c r="M136" s="2"/>
      <c r="N136" s="11">
        <v>185181.46</v>
      </c>
    </row>
    <row r="137" spans="1:14" ht="10.9" customHeight="1" x14ac:dyDescent="0.25">
      <c r="A137" s="10" t="s">
        <v>176</v>
      </c>
      <c r="B137" s="10" t="s">
        <v>28</v>
      </c>
      <c r="C137" s="10" t="s">
        <v>416</v>
      </c>
      <c r="D137" s="10" t="s">
        <v>417</v>
      </c>
      <c r="E137" s="10">
        <v>1025452</v>
      </c>
      <c r="F137" s="10" t="s">
        <v>418</v>
      </c>
      <c r="G137" s="10" t="s">
        <v>44</v>
      </c>
      <c r="H137" s="5" t="s">
        <v>384</v>
      </c>
      <c r="I137" s="5">
        <v>0</v>
      </c>
      <c r="J137" s="5">
        <v>0</v>
      </c>
      <c r="K137" s="5">
        <v>0</v>
      </c>
      <c r="L137" s="11">
        <v>580300</v>
      </c>
      <c r="M137" s="2"/>
      <c r="N137" s="11">
        <v>569679.56000000006</v>
      </c>
    </row>
    <row r="138" spans="1:14" ht="10.9" customHeight="1" x14ac:dyDescent="0.25">
      <c r="A138" s="10" t="s">
        <v>176</v>
      </c>
      <c r="B138" s="10" t="s">
        <v>59</v>
      </c>
      <c r="C138" s="10" t="s">
        <v>419</v>
      </c>
      <c r="D138" s="10" t="s">
        <v>420</v>
      </c>
      <c r="E138" s="10">
        <v>1025453</v>
      </c>
      <c r="F138" s="10" t="s">
        <v>421</v>
      </c>
      <c r="G138" s="10" t="s">
        <v>44</v>
      </c>
      <c r="H138" s="5" t="s">
        <v>384</v>
      </c>
      <c r="I138" s="5">
        <v>0</v>
      </c>
      <c r="J138" s="5">
        <v>0</v>
      </c>
      <c r="K138" s="5">
        <v>0</v>
      </c>
      <c r="L138" s="11">
        <v>1975000</v>
      </c>
      <c r="M138" s="2"/>
      <c r="N138" s="11">
        <v>1242307.99</v>
      </c>
    </row>
    <row r="139" spans="1:14" ht="10.9" customHeight="1" x14ac:dyDescent="0.25">
      <c r="A139" s="10" t="s">
        <v>176</v>
      </c>
      <c r="B139" s="10" t="s">
        <v>83</v>
      </c>
      <c r="C139" s="10" t="s">
        <v>422</v>
      </c>
      <c r="D139" s="10" t="s">
        <v>423</v>
      </c>
      <c r="E139" s="10">
        <v>1025458</v>
      </c>
      <c r="F139" s="10" t="s">
        <v>424</v>
      </c>
      <c r="G139" s="10" t="s">
        <v>44</v>
      </c>
      <c r="H139" s="5" t="s">
        <v>384</v>
      </c>
      <c r="I139" s="5">
        <v>0</v>
      </c>
      <c r="J139" s="5">
        <v>0</v>
      </c>
      <c r="K139" s="5">
        <v>0</v>
      </c>
      <c r="L139" s="11">
        <v>542241.13</v>
      </c>
      <c r="M139" s="2"/>
      <c r="N139" s="11">
        <v>542241.13</v>
      </c>
    </row>
    <row r="140" spans="1:14" ht="10.9" customHeight="1" x14ac:dyDescent="0.25">
      <c r="A140" s="10" t="s">
        <v>176</v>
      </c>
      <c r="B140" s="10" t="s">
        <v>78</v>
      </c>
      <c r="C140" s="10" t="s">
        <v>425</v>
      </c>
      <c r="D140" s="10" t="s">
        <v>426</v>
      </c>
      <c r="E140" s="10">
        <v>1025461</v>
      </c>
      <c r="F140" s="10" t="s">
        <v>427</v>
      </c>
      <c r="G140" s="10" t="s">
        <v>44</v>
      </c>
      <c r="H140" s="5" t="s">
        <v>384</v>
      </c>
      <c r="I140" s="5">
        <v>0</v>
      </c>
      <c r="J140" s="5">
        <v>0</v>
      </c>
      <c r="K140" s="5">
        <v>0</v>
      </c>
      <c r="L140" s="11">
        <v>791000</v>
      </c>
      <c r="M140" s="2"/>
      <c r="N140" s="11">
        <v>738609.75</v>
      </c>
    </row>
    <row r="141" spans="1:14" ht="14.45" customHeight="1" x14ac:dyDescent="0.25">
      <c r="A141" s="10" t="s">
        <v>27</v>
      </c>
      <c r="B141" s="10" t="s">
        <v>28</v>
      </c>
      <c r="C141" s="10" t="s">
        <v>428</v>
      </c>
      <c r="D141" s="10" t="s">
        <v>429</v>
      </c>
      <c r="E141" s="10">
        <v>1025464</v>
      </c>
      <c r="F141" s="10" t="s">
        <v>430</v>
      </c>
      <c r="G141" s="10" t="s">
        <v>44</v>
      </c>
      <c r="H141" s="5" t="s">
        <v>175</v>
      </c>
      <c r="I141" s="5">
        <v>0</v>
      </c>
      <c r="J141" s="5">
        <v>0</v>
      </c>
      <c r="K141" s="5">
        <v>0</v>
      </c>
      <c r="L141" s="11">
        <v>650000</v>
      </c>
      <c r="M141" s="12" t="s">
        <v>40</v>
      </c>
      <c r="N141" s="11">
        <v>643135.16</v>
      </c>
    </row>
    <row r="142" spans="1:14" ht="10.9" customHeight="1" x14ac:dyDescent="0.25">
      <c r="A142" s="10" t="s">
        <v>27</v>
      </c>
      <c r="B142" s="10" t="s">
        <v>68</v>
      </c>
      <c r="C142" s="10" t="s">
        <v>431</v>
      </c>
      <c r="D142" s="10" t="s">
        <v>432</v>
      </c>
      <c r="E142" s="10">
        <v>1025465</v>
      </c>
      <c r="F142" s="10" t="s">
        <v>433</v>
      </c>
      <c r="G142" s="10" t="s">
        <v>44</v>
      </c>
      <c r="H142" s="5" t="s">
        <v>384</v>
      </c>
      <c r="I142" s="5">
        <v>0</v>
      </c>
      <c r="J142" s="5">
        <v>0</v>
      </c>
      <c r="K142" s="5">
        <v>0</v>
      </c>
      <c r="L142" s="11">
        <v>1000000</v>
      </c>
      <c r="M142" s="2"/>
      <c r="N142" s="5">
        <v>0</v>
      </c>
    </row>
    <row r="143" spans="1:14" ht="10.9" customHeight="1" x14ac:dyDescent="0.25">
      <c r="A143" s="10" t="s">
        <v>27</v>
      </c>
      <c r="B143" s="10" t="s">
        <v>28</v>
      </c>
      <c r="C143" s="10" t="s">
        <v>434</v>
      </c>
      <c r="D143" s="10" t="s">
        <v>435</v>
      </c>
      <c r="E143" s="10">
        <v>1025467</v>
      </c>
      <c r="F143" s="10" t="s">
        <v>436</v>
      </c>
      <c r="G143" s="10" t="s">
        <v>44</v>
      </c>
      <c r="H143" s="5" t="s">
        <v>384</v>
      </c>
      <c r="I143" s="5">
        <v>0</v>
      </c>
      <c r="J143" s="5">
        <v>0</v>
      </c>
      <c r="K143" s="5">
        <v>0</v>
      </c>
      <c r="L143" s="11">
        <v>9302972</v>
      </c>
      <c r="M143" s="2"/>
      <c r="N143" s="11">
        <v>5847132.7400000002</v>
      </c>
    </row>
    <row r="144" spans="1:14" ht="10.9" customHeight="1" x14ac:dyDescent="0.25">
      <c r="A144" s="10" t="s">
        <v>176</v>
      </c>
      <c r="B144" s="10" t="s">
        <v>51</v>
      </c>
      <c r="C144" s="10" t="s">
        <v>437</v>
      </c>
      <c r="D144" s="10" t="s">
        <v>438</v>
      </c>
      <c r="E144" s="10">
        <v>1025534</v>
      </c>
      <c r="F144" s="10" t="s">
        <v>439</v>
      </c>
      <c r="G144" s="10" t="s">
        <v>44</v>
      </c>
      <c r="H144" s="5" t="s">
        <v>286</v>
      </c>
      <c r="I144" s="5">
        <v>0</v>
      </c>
      <c r="J144" s="5">
        <v>0</v>
      </c>
      <c r="K144" s="5">
        <v>0</v>
      </c>
      <c r="L144" s="11">
        <v>2370100.6</v>
      </c>
      <c r="M144" s="2"/>
      <c r="N144" s="11">
        <v>108744.17</v>
      </c>
    </row>
    <row r="145" spans="1:14" ht="10.9" customHeight="1" x14ac:dyDescent="0.25">
      <c r="A145" s="10" t="s">
        <v>176</v>
      </c>
      <c r="B145" s="10" t="s">
        <v>51</v>
      </c>
      <c r="C145" s="10" t="s">
        <v>440</v>
      </c>
      <c r="D145" s="10" t="s">
        <v>441</v>
      </c>
      <c r="E145" s="10">
        <v>1025535</v>
      </c>
      <c r="F145" s="10" t="s">
        <v>442</v>
      </c>
      <c r="G145" s="10" t="s">
        <v>44</v>
      </c>
      <c r="H145" s="5" t="s">
        <v>286</v>
      </c>
      <c r="I145" s="5">
        <v>0</v>
      </c>
      <c r="J145" s="5">
        <v>0</v>
      </c>
      <c r="K145" s="5">
        <v>0</v>
      </c>
      <c r="L145" s="11">
        <v>465000</v>
      </c>
      <c r="M145" s="2"/>
      <c r="N145" s="11">
        <v>382280.24</v>
      </c>
    </row>
    <row r="146" spans="1:14" ht="10.9" customHeight="1" x14ac:dyDescent="0.25">
      <c r="A146" s="10" t="s">
        <v>176</v>
      </c>
      <c r="B146" s="10" t="s">
        <v>51</v>
      </c>
      <c r="C146" s="10" t="s">
        <v>443</v>
      </c>
      <c r="D146" s="10" t="s">
        <v>444</v>
      </c>
      <c r="E146" s="10">
        <v>1025536</v>
      </c>
      <c r="F146" s="10" t="s">
        <v>445</v>
      </c>
      <c r="G146" s="10" t="s">
        <v>44</v>
      </c>
      <c r="H146" s="5" t="s">
        <v>286</v>
      </c>
      <c r="I146" s="5">
        <v>0</v>
      </c>
      <c r="J146" s="5">
        <v>0</v>
      </c>
      <c r="K146" s="5">
        <v>0</v>
      </c>
      <c r="L146" s="11">
        <v>150000</v>
      </c>
      <c r="M146" s="2"/>
      <c r="N146" s="11">
        <v>139223.26999999999</v>
      </c>
    </row>
    <row r="147" spans="1:14" ht="10.9" customHeight="1" x14ac:dyDescent="0.25">
      <c r="A147" s="10" t="s">
        <v>176</v>
      </c>
      <c r="B147" s="10" t="s">
        <v>51</v>
      </c>
      <c r="C147" s="10" t="s">
        <v>446</v>
      </c>
      <c r="D147" s="10" t="s">
        <v>447</v>
      </c>
      <c r="E147" s="10">
        <v>1025540</v>
      </c>
      <c r="F147" s="10" t="s">
        <v>448</v>
      </c>
      <c r="G147" s="10" t="s">
        <v>44</v>
      </c>
      <c r="H147" s="5" t="s">
        <v>286</v>
      </c>
      <c r="I147" s="5">
        <v>0</v>
      </c>
      <c r="J147" s="5">
        <v>0</v>
      </c>
      <c r="K147" s="5">
        <v>0</v>
      </c>
      <c r="L147" s="11">
        <v>800000</v>
      </c>
      <c r="M147" s="2"/>
      <c r="N147" s="11">
        <v>664525.13</v>
      </c>
    </row>
    <row r="148" spans="1:14" ht="10.9" customHeight="1" x14ac:dyDescent="0.25">
      <c r="A148" s="10" t="s">
        <v>176</v>
      </c>
      <c r="B148" s="10" t="s">
        <v>51</v>
      </c>
      <c r="C148" s="10" t="s">
        <v>449</v>
      </c>
      <c r="D148" s="10" t="s">
        <v>450</v>
      </c>
      <c r="E148" s="10">
        <v>1025541</v>
      </c>
      <c r="F148" s="10" t="s">
        <v>451</v>
      </c>
      <c r="G148" s="10" t="s">
        <v>44</v>
      </c>
      <c r="H148" s="5" t="s">
        <v>286</v>
      </c>
      <c r="I148" s="5">
        <v>0</v>
      </c>
      <c r="J148" s="5">
        <v>0</v>
      </c>
      <c r="K148" s="5">
        <v>0</v>
      </c>
      <c r="L148" s="11">
        <v>350000</v>
      </c>
      <c r="M148" s="2"/>
      <c r="N148" s="11">
        <v>344036.92</v>
      </c>
    </row>
    <row r="149" spans="1:14" ht="10.9" customHeight="1" x14ac:dyDescent="0.25">
      <c r="A149" s="10" t="s">
        <v>27</v>
      </c>
      <c r="B149" s="10" t="s">
        <v>28</v>
      </c>
      <c r="C149" s="10" t="s">
        <v>452</v>
      </c>
      <c r="D149" s="10" t="s">
        <v>453</v>
      </c>
      <c r="E149" s="10">
        <v>1025566</v>
      </c>
      <c r="F149" s="10" t="s">
        <v>454</v>
      </c>
      <c r="G149" s="10" t="s">
        <v>44</v>
      </c>
      <c r="H149" s="5" t="s">
        <v>384</v>
      </c>
      <c r="I149" s="5">
        <v>0</v>
      </c>
      <c r="J149" s="5">
        <v>0</v>
      </c>
      <c r="K149" s="5">
        <v>0</v>
      </c>
      <c r="L149" s="11">
        <v>21500000</v>
      </c>
      <c r="M149" s="2"/>
      <c r="N149" s="11">
        <v>171054.72</v>
      </c>
    </row>
    <row r="150" spans="1:14" ht="10.9" customHeight="1" x14ac:dyDescent="0.25">
      <c r="A150" s="10" t="s">
        <v>27</v>
      </c>
      <c r="B150" s="10" t="s">
        <v>28</v>
      </c>
      <c r="C150" s="10" t="s">
        <v>455</v>
      </c>
      <c r="D150" s="10" t="s">
        <v>456</v>
      </c>
      <c r="E150" s="10">
        <v>1025567</v>
      </c>
      <c r="F150" s="10" t="s">
        <v>457</v>
      </c>
      <c r="G150" s="10" t="s">
        <v>44</v>
      </c>
      <c r="H150" s="5" t="s">
        <v>384</v>
      </c>
      <c r="I150" s="5">
        <v>0</v>
      </c>
      <c r="J150" s="5">
        <v>0</v>
      </c>
      <c r="K150" s="5">
        <v>0</v>
      </c>
      <c r="L150" s="11">
        <v>3000000</v>
      </c>
      <c r="M150" s="2"/>
      <c r="N150" s="11">
        <v>2979581.42</v>
      </c>
    </row>
    <row r="151" spans="1:14" ht="10.9" customHeight="1" x14ac:dyDescent="0.25">
      <c r="A151" s="10" t="s">
        <v>27</v>
      </c>
      <c r="B151" s="10" t="s">
        <v>28</v>
      </c>
      <c r="C151" s="10" t="s">
        <v>458</v>
      </c>
      <c r="D151" s="10" t="s">
        <v>459</v>
      </c>
      <c r="E151" s="10">
        <v>1025568</v>
      </c>
      <c r="F151" s="10" t="s">
        <v>460</v>
      </c>
      <c r="G151" s="10" t="s">
        <v>44</v>
      </c>
      <c r="H151" s="5" t="s">
        <v>384</v>
      </c>
      <c r="I151" s="5">
        <v>0</v>
      </c>
      <c r="J151" s="5">
        <v>0</v>
      </c>
      <c r="K151" s="5">
        <v>0</v>
      </c>
      <c r="L151" s="11">
        <v>2249732.2799999998</v>
      </c>
      <c r="M151" s="2"/>
      <c r="N151" s="11">
        <v>706941.63</v>
      </c>
    </row>
    <row r="152" spans="1:14" ht="10.9" customHeight="1" x14ac:dyDescent="0.25">
      <c r="A152" s="10" t="s">
        <v>27</v>
      </c>
      <c r="B152" s="10" t="s">
        <v>28</v>
      </c>
      <c r="C152" s="10" t="s">
        <v>461</v>
      </c>
      <c r="D152" s="10" t="s">
        <v>462</v>
      </c>
      <c r="E152" s="10">
        <v>1025569</v>
      </c>
      <c r="F152" s="10" t="s">
        <v>463</v>
      </c>
      <c r="G152" s="10" t="s">
        <v>44</v>
      </c>
      <c r="H152" s="5" t="s">
        <v>384</v>
      </c>
      <c r="I152" s="5">
        <v>0</v>
      </c>
      <c r="J152" s="5">
        <v>0</v>
      </c>
      <c r="K152" s="5">
        <v>0</v>
      </c>
      <c r="L152" s="11">
        <v>2126237.96</v>
      </c>
      <c r="M152" s="2"/>
      <c r="N152" s="11">
        <v>344256.34</v>
      </c>
    </row>
    <row r="153" spans="1:14" ht="10.9" customHeight="1" x14ac:dyDescent="0.25">
      <c r="A153" s="10" t="s">
        <v>27</v>
      </c>
      <c r="B153" s="10" t="s">
        <v>28</v>
      </c>
      <c r="C153" s="10" t="s">
        <v>464</v>
      </c>
      <c r="D153" s="10" t="s">
        <v>465</v>
      </c>
      <c r="E153" s="10">
        <v>1025570</v>
      </c>
      <c r="F153" s="10" t="s">
        <v>466</v>
      </c>
      <c r="G153" s="10" t="s">
        <v>44</v>
      </c>
      <c r="H153" s="5" t="s">
        <v>286</v>
      </c>
      <c r="I153" s="5">
        <v>0</v>
      </c>
      <c r="J153" s="5">
        <v>0</v>
      </c>
      <c r="K153" s="5">
        <v>0</v>
      </c>
      <c r="L153" s="11">
        <v>322780.32</v>
      </c>
      <c r="M153" s="2"/>
      <c r="N153" s="5">
        <v>0</v>
      </c>
    </row>
    <row r="154" spans="1:14" ht="10.9" customHeight="1" x14ac:dyDescent="0.25">
      <c r="A154" s="10" t="s">
        <v>176</v>
      </c>
      <c r="B154" s="10" t="s">
        <v>64</v>
      </c>
      <c r="C154" s="10" t="s">
        <v>467</v>
      </c>
      <c r="D154" s="10" t="s">
        <v>468</v>
      </c>
      <c r="E154" s="10">
        <v>1025761</v>
      </c>
      <c r="F154" s="10" t="s">
        <v>469</v>
      </c>
      <c r="G154" s="10" t="s">
        <v>44</v>
      </c>
      <c r="H154" s="5" t="s">
        <v>286</v>
      </c>
      <c r="I154" s="5">
        <v>0</v>
      </c>
      <c r="J154" s="5">
        <v>0</v>
      </c>
      <c r="K154" s="5">
        <v>0</v>
      </c>
      <c r="L154" s="11">
        <v>2000000</v>
      </c>
      <c r="M154" s="2"/>
      <c r="N154" s="11">
        <v>1934450.34</v>
      </c>
    </row>
    <row r="155" spans="1:14" ht="10.9" customHeight="1" x14ac:dyDescent="0.25">
      <c r="A155" s="10" t="s">
        <v>176</v>
      </c>
      <c r="B155" s="10" t="s">
        <v>88</v>
      </c>
      <c r="C155" s="10" t="s">
        <v>470</v>
      </c>
      <c r="D155" s="10" t="s">
        <v>471</v>
      </c>
      <c r="E155" s="10">
        <v>1025840</v>
      </c>
      <c r="F155" s="10" t="s">
        <v>472</v>
      </c>
      <c r="G155" s="10" t="s">
        <v>44</v>
      </c>
      <c r="H155" s="5" t="s">
        <v>384</v>
      </c>
      <c r="I155" s="5">
        <v>0</v>
      </c>
      <c r="J155" s="5">
        <v>0</v>
      </c>
      <c r="K155" s="5">
        <v>0</v>
      </c>
      <c r="L155" s="11">
        <v>29000000</v>
      </c>
      <c r="M155" s="2"/>
      <c r="N155" s="11">
        <v>19154588.039999999</v>
      </c>
    </row>
    <row r="156" spans="1:14" ht="10.9" customHeight="1" x14ac:dyDescent="0.25">
      <c r="A156" s="10" t="s">
        <v>176</v>
      </c>
      <c r="B156" s="10" t="s">
        <v>88</v>
      </c>
      <c r="C156" s="10" t="s">
        <v>473</v>
      </c>
      <c r="D156" s="10" t="s">
        <v>474</v>
      </c>
      <c r="E156" s="10">
        <v>1025897</v>
      </c>
      <c r="F156" s="10" t="s">
        <v>475</v>
      </c>
      <c r="G156" s="10" t="s">
        <v>44</v>
      </c>
      <c r="H156" s="5" t="s">
        <v>384</v>
      </c>
      <c r="I156" s="5">
        <v>0</v>
      </c>
      <c r="J156" s="5">
        <v>0</v>
      </c>
      <c r="K156" s="5">
        <v>0</v>
      </c>
      <c r="L156" s="11">
        <v>1650000</v>
      </c>
      <c r="M156" s="2"/>
      <c r="N156" s="11">
        <v>1470419.45</v>
      </c>
    </row>
    <row r="157" spans="1:14" ht="10.9" customHeight="1" x14ac:dyDescent="0.25">
      <c r="A157" s="10" t="s">
        <v>176</v>
      </c>
      <c r="B157" s="10" t="s">
        <v>88</v>
      </c>
      <c r="C157" s="10" t="s">
        <v>476</v>
      </c>
      <c r="D157" s="10" t="s">
        <v>477</v>
      </c>
      <c r="E157" s="10">
        <v>1025898</v>
      </c>
      <c r="F157" s="10" t="s">
        <v>478</v>
      </c>
      <c r="G157" s="10" t="s">
        <v>44</v>
      </c>
      <c r="H157" s="5" t="s">
        <v>384</v>
      </c>
      <c r="I157" s="5">
        <v>0</v>
      </c>
      <c r="J157" s="5">
        <v>0</v>
      </c>
      <c r="K157" s="5">
        <v>0</v>
      </c>
      <c r="L157" s="11">
        <v>785000</v>
      </c>
      <c r="M157" s="2"/>
      <c r="N157" s="11">
        <v>483791.54</v>
      </c>
    </row>
    <row r="158" spans="1:14" ht="10.9" customHeight="1" x14ac:dyDescent="0.25">
      <c r="A158" s="10" t="s">
        <v>176</v>
      </c>
      <c r="B158" s="10" t="s">
        <v>88</v>
      </c>
      <c r="C158" s="10" t="s">
        <v>479</v>
      </c>
      <c r="D158" s="10" t="s">
        <v>480</v>
      </c>
      <c r="E158" s="10">
        <v>1025924</v>
      </c>
      <c r="F158" s="10" t="s">
        <v>481</v>
      </c>
      <c r="G158" s="10" t="s">
        <v>44</v>
      </c>
      <c r="H158" s="5" t="s">
        <v>384</v>
      </c>
      <c r="I158" s="5">
        <v>0</v>
      </c>
      <c r="J158" s="5">
        <v>0</v>
      </c>
      <c r="K158" s="5">
        <v>0</v>
      </c>
      <c r="L158" s="11">
        <v>100000</v>
      </c>
      <c r="M158" s="2"/>
      <c r="N158" s="11">
        <v>1823.06</v>
      </c>
    </row>
    <row r="159" spans="1:14" ht="10.9" customHeight="1" x14ac:dyDescent="0.25">
      <c r="A159" s="10" t="s">
        <v>87</v>
      </c>
      <c r="B159" s="10" t="s">
        <v>88</v>
      </c>
      <c r="C159" s="10" t="s">
        <v>482</v>
      </c>
      <c r="D159" s="10" t="s">
        <v>483</v>
      </c>
      <c r="E159" s="10">
        <v>1025925</v>
      </c>
      <c r="F159" s="10" t="s">
        <v>484</v>
      </c>
      <c r="G159" s="10" t="s">
        <v>44</v>
      </c>
      <c r="H159" s="5" t="s">
        <v>384</v>
      </c>
      <c r="I159" s="5">
        <v>0</v>
      </c>
      <c r="J159" s="5">
        <v>0</v>
      </c>
      <c r="K159" s="5">
        <v>0</v>
      </c>
      <c r="L159" s="11">
        <v>28720000</v>
      </c>
      <c r="M159" s="2"/>
      <c r="N159" s="11">
        <v>619613.41</v>
      </c>
    </row>
    <row r="160" spans="1:14" ht="10.9" customHeight="1" x14ac:dyDescent="0.25">
      <c r="A160" s="10" t="s">
        <v>87</v>
      </c>
      <c r="B160" s="10" t="s">
        <v>88</v>
      </c>
      <c r="C160" s="10" t="s">
        <v>485</v>
      </c>
      <c r="D160" s="10" t="s">
        <v>486</v>
      </c>
      <c r="E160" s="10">
        <v>1025926</v>
      </c>
      <c r="F160" s="10" t="s">
        <v>487</v>
      </c>
      <c r="G160" s="10" t="s">
        <v>44</v>
      </c>
      <c r="H160" s="5" t="s">
        <v>384</v>
      </c>
      <c r="I160" s="5">
        <v>0</v>
      </c>
      <c r="J160" s="5">
        <v>0</v>
      </c>
      <c r="K160" s="5">
        <v>0</v>
      </c>
      <c r="L160" s="11">
        <v>1000000</v>
      </c>
      <c r="M160" s="2"/>
      <c r="N160" s="11">
        <v>136563.10999999999</v>
      </c>
    </row>
    <row r="161" spans="1:14" ht="10.9" customHeight="1" x14ac:dyDescent="0.25">
      <c r="A161" s="10" t="s">
        <v>176</v>
      </c>
      <c r="B161" s="10" t="s">
        <v>78</v>
      </c>
      <c r="C161" s="10" t="s">
        <v>488</v>
      </c>
      <c r="D161" s="10" t="s">
        <v>489</v>
      </c>
      <c r="E161" s="10">
        <v>1025960</v>
      </c>
      <c r="F161" s="10" t="s">
        <v>490</v>
      </c>
      <c r="G161" s="10" t="s">
        <v>44</v>
      </c>
      <c r="H161" s="5" t="s">
        <v>384</v>
      </c>
      <c r="I161" s="5">
        <v>0</v>
      </c>
      <c r="J161" s="5">
        <v>0</v>
      </c>
      <c r="K161" s="5">
        <v>0</v>
      </c>
      <c r="L161" s="11">
        <v>4700000</v>
      </c>
      <c r="M161" s="2"/>
      <c r="N161" s="11">
        <v>2581598.48</v>
      </c>
    </row>
    <row r="162" spans="1:14" ht="10.9" customHeight="1" x14ac:dyDescent="0.25">
      <c r="A162" s="10" t="s">
        <v>176</v>
      </c>
      <c r="B162" s="10" t="s">
        <v>51</v>
      </c>
      <c r="C162" s="10" t="s">
        <v>491</v>
      </c>
      <c r="D162" s="10" t="s">
        <v>492</v>
      </c>
      <c r="E162" s="10">
        <v>1026061</v>
      </c>
      <c r="F162" s="10" t="s">
        <v>493</v>
      </c>
      <c r="G162" s="10" t="s">
        <v>44</v>
      </c>
      <c r="H162" s="5" t="s">
        <v>384</v>
      </c>
      <c r="I162" s="5">
        <v>0</v>
      </c>
      <c r="J162" s="5">
        <v>0</v>
      </c>
      <c r="K162" s="5">
        <v>0</v>
      </c>
      <c r="L162" s="11">
        <v>20222366</v>
      </c>
      <c r="M162" s="2"/>
      <c r="N162" s="11">
        <v>139575.66</v>
      </c>
    </row>
    <row r="163" spans="1:14" ht="10.9" customHeight="1" x14ac:dyDescent="0.25">
      <c r="A163" s="10" t="s">
        <v>176</v>
      </c>
      <c r="B163" s="10" t="s">
        <v>88</v>
      </c>
      <c r="C163" s="10" t="s">
        <v>494</v>
      </c>
      <c r="D163" s="10" t="s">
        <v>495</v>
      </c>
      <c r="E163" s="10">
        <v>1026063</v>
      </c>
      <c r="F163" s="10" t="s">
        <v>496</v>
      </c>
      <c r="G163" s="10" t="s">
        <v>44</v>
      </c>
      <c r="H163" s="5" t="s">
        <v>175</v>
      </c>
      <c r="I163" s="5">
        <v>0</v>
      </c>
      <c r="J163" s="5">
        <v>0</v>
      </c>
      <c r="K163" s="5">
        <v>0</v>
      </c>
      <c r="L163" s="11">
        <v>3775056.94</v>
      </c>
      <c r="M163" s="2"/>
      <c r="N163" s="11">
        <v>3479751.12</v>
      </c>
    </row>
    <row r="164" spans="1:14" ht="10.9" customHeight="1" x14ac:dyDescent="0.25">
      <c r="A164" s="10" t="s">
        <v>176</v>
      </c>
      <c r="B164" s="10" t="s">
        <v>88</v>
      </c>
      <c r="C164" s="10" t="s">
        <v>497</v>
      </c>
      <c r="D164" s="10" t="s">
        <v>498</v>
      </c>
      <c r="E164" s="10">
        <v>1026064</v>
      </c>
      <c r="F164" s="10" t="s">
        <v>499</v>
      </c>
      <c r="G164" s="10" t="s">
        <v>44</v>
      </c>
      <c r="H164" s="5" t="s">
        <v>175</v>
      </c>
      <c r="I164" s="5">
        <v>0</v>
      </c>
      <c r="J164" s="5">
        <v>0</v>
      </c>
      <c r="K164" s="5">
        <v>0</v>
      </c>
      <c r="L164" s="11">
        <v>3425056.94</v>
      </c>
      <c r="M164" s="2"/>
      <c r="N164" s="11">
        <v>3320183.84</v>
      </c>
    </row>
    <row r="165" spans="1:14" ht="10.9" customHeight="1" x14ac:dyDescent="0.25">
      <c r="A165" s="10" t="s">
        <v>176</v>
      </c>
      <c r="B165" s="10" t="s">
        <v>500</v>
      </c>
      <c r="C165" s="10" t="s">
        <v>501</v>
      </c>
      <c r="D165" s="10" t="s">
        <v>502</v>
      </c>
      <c r="E165" s="10">
        <v>1026065</v>
      </c>
      <c r="F165" s="10" t="s">
        <v>503</v>
      </c>
      <c r="G165" s="10" t="s">
        <v>44</v>
      </c>
      <c r="H165" s="5" t="s">
        <v>384</v>
      </c>
      <c r="I165" s="5">
        <v>0</v>
      </c>
      <c r="J165" s="5">
        <v>0</v>
      </c>
      <c r="K165" s="5">
        <v>0</v>
      </c>
      <c r="L165" s="11">
        <v>349653.27</v>
      </c>
      <c r="M165" s="2"/>
      <c r="N165" s="11">
        <v>14283.31</v>
      </c>
    </row>
    <row r="166" spans="1:14" ht="10.9" customHeight="1" x14ac:dyDescent="0.25">
      <c r="A166" s="10" t="s">
        <v>176</v>
      </c>
      <c r="B166" s="10" t="s">
        <v>500</v>
      </c>
      <c r="C166" s="10" t="s">
        <v>504</v>
      </c>
      <c r="D166" s="10" t="s">
        <v>505</v>
      </c>
      <c r="E166" s="10">
        <v>1026066</v>
      </c>
      <c r="F166" s="10" t="s">
        <v>506</v>
      </c>
      <c r="G166" s="10" t="s">
        <v>44</v>
      </c>
      <c r="H166" s="5" t="s">
        <v>384</v>
      </c>
      <c r="I166" s="5">
        <v>0</v>
      </c>
      <c r="J166" s="5">
        <v>0</v>
      </c>
      <c r="K166" s="5">
        <v>0</v>
      </c>
      <c r="L166" s="11">
        <v>369653.27</v>
      </c>
      <c r="M166" s="2"/>
      <c r="N166" s="11">
        <v>30161.24</v>
      </c>
    </row>
    <row r="167" spans="1:14" ht="10.9" customHeight="1" x14ac:dyDescent="0.25">
      <c r="A167" s="10" t="s">
        <v>27</v>
      </c>
      <c r="B167" s="10" t="s">
        <v>28</v>
      </c>
      <c r="C167" s="10" t="s">
        <v>507</v>
      </c>
      <c r="D167" s="10" t="s">
        <v>508</v>
      </c>
      <c r="E167" s="10">
        <v>1026074</v>
      </c>
      <c r="F167" s="10" t="s">
        <v>509</v>
      </c>
      <c r="G167" s="10" t="s">
        <v>44</v>
      </c>
      <c r="H167" s="5" t="s">
        <v>384</v>
      </c>
      <c r="I167" s="5">
        <v>0</v>
      </c>
      <c r="J167" s="5">
        <v>0</v>
      </c>
      <c r="K167" s="5">
        <v>0</v>
      </c>
      <c r="L167" s="11">
        <v>2400000</v>
      </c>
      <c r="M167" s="2"/>
      <c r="N167" s="11">
        <v>2000757.01</v>
      </c>
    </row>
    <row r="168" spans="1:14" ht="10.9" customHeight="1" x14ac:dyDescent="0.25">
      <c r="A168" s="10" t="s">
        <v>176</v>
      </c>
      <c r="B168" s="10" t="s">
        <v>500</v>
      </c>
      <c r="C168" s="10" t="s">
        <v>510</v>
      </c>
      <c r="D168" s="10" t="s">
        <v>511</v>
      </c>
      <c r="E168" s="10">
        <v>1026089</v>
      </c>
      <c r="F168" s="10" t="s">
        <v>512</v>
      </c>
      <c r="G168" s="10" t="s">
        <v>44</v>
      </c>
      <c r="H168" s="5" t="s">
        <v>513</v>
      </c>
      <c r="I168" s="5">
        <v>0</v>
      </c>
      <c r="J168" s="5">
        <v>0</v>
      </c>
      <c r="K168" s="5">
        <v>0</v>
      </c>
      <c r="L168" s="11">
        <v>300000</v>
      </c>
      <c r="M168" s="2"/>
      <c r="N168" s="11">
        <v>66436.36</v>
      </c>
    </row>
    <row r="169" spans="1:14" ht="10.9" customHeight="1" x14ac:dyDescent="0.25">
      <c r="A169" s="10" t="s">
        <v>176</v>
      </c>
      <c r="B169" s="10" t="s">
        <v>500</v>
      </c>
      <c r="C169" s="10" t="s">
        <v>514</v>
      </c>
      <c r="D169" s="10" t="s">
        <v>515</v>
      </c>
      <c r="E169" s="10">
        <v>1026090</v>
      </c>
      <c r="F169" s="10" t="s">
        <v>516</v>
      </c>
      <c r="G169" s="10" t="s">
        <v>44</v>
      </c>
      <c r="H169" s="5" t="s">
        <v>513</v>
      </c>
      <c r="I169" s="5">
        <v>0</v>
      </c>
      <c r="J169" s="5">
        <v>0</v>
      </c>
      <c r="K169" s="5">
        <v>0</v>
      </c>
      <c r="L169" s="11">
        <v>126492.17</v>
      </c>
      <c r="M169" s="2"/>
      <c r="N169" s="11">
        <v>126492.17</v>
      </c>
    </row>
    <row r="170" spans="1:14" ht="10.9" customHeight="1" x14ac:dyDescent="0.25">
      <c r="A170" s="10" t="s">
        <v>176</v>
      </c>
      <c r="B170" s="10" t="s">
        <v>59</v>
      </c>
      <c r="C170" s="10" t="s">
        <v>517</v>
      </c>
      <c r="D170" s="10" t="s">
        <v>518</v>
      </c>
      <c r="E170" s="10">
        <v>1026095</v>
      </c>
      <c r="F170" s="10" t="s">
        <v>519</v>
      </c>
      <c r="G170" s="10" t="s">
        <v>44</v>
      </c>
      <c r="H170" s="5" t="s">
        <v>513</v>
      </c>
      <c r="I170" s="11">
        <v>150000</v>
      </c>
      <c r="J170" s="5">
        <v>0</v>
      </c>
      <c r="K170" s="5">
        <v>-100</v>
      </c>
      <c r="L170" s="11">
        <v>575000</v>
      </c>
      <c r="M170" s="2"/>
      <c r="N170" s="11">
        <v>132444.47</v>
      </c>
    </row>
    <row r="171" spans="1:14" ht="10.9" customHeight="1" x14ac:dyDescent="0.25">
      <c r="A171" s="10" t="s">
        <v>176</v>
      </c>
      <c r="B171" s="10" t="s">
        <v>59</v>
      </c>
      <c r="C171" s="10" t="s">
        <v>520</v>
      </c>
      <c r="D171" s="10" t="s">
        <v>521</v>
      </c>
      <c r="E171" s="10">
        <v>1026097</v>
      </c>
      <c r="F171" s="10" t="s">
        <v>522</v>
      </c>
      <c r="G171" s="10" t="s">
        <v>44</v>
      </c>
      <c r="H171" s="5" t="s">
        <v>513</v>
      </c>
      <c r="I171" s="5">
        <v>0</v>
      </c>
      <c r="J171" s="5">
        <v>0</v>
      </c>
      <c r="K171" s="5">
        <v>0</v>
      </c>
      <c r="L171" s="11">
        <v>111396.38</v>
      </c>
      <c r="M171" s="2"/>
      <c r="N171" s="11">
        <v>111396.38</v>
      </c>
    </row>
    <row r="172" spans="1:14" ht="10.9" customHeight="1" x14ac:dyDescent="0.25">
      <c r="A172" s="10" t="s">
        <v>176</v>
      </c>
      <c r="B172" s="10" t="s">
        <v>28</v>
      </c>
      <c r="C172" s="10" t="s">
        <v>523</v>
      </c>
      <c r="D172" s="10" t="s">
        <v>524</v>
      </c>
      <c r="E172" s="10">
        <v>1026098</v>
      </c>
      <c r="F172" s="10" t="s">
        <v>525</v>
      </c>
      <c r="G172" s="10" t="s">
        <v>44</v>
      </c>
      <c r="H172" s="5" t="s">
        <v>513</v>
      </c>
      <c r="I172" s="5">
        <v>0</v>
      </c>
      <c r="J172" s="5">
        <v>0</v>
      </c>
      <c r="K172" s="5">
        <v>0</v>
      </c>
      <c r="L172" s="11">
        <v>300000</v>
      </c>
      <c r="M172" s="2"/>
      <c r="N172" s="11">
        <v>10675.13</v>
      </c>
    </row>
    <row r="173" spans="1:14" ht="10.9" customHeight="1" x14ac:dyDescent="0.25">
      <c r="A173" s="10" t="s">
        <v>176</v>
      </c>
      <c r="B173" s="10" t="s">
        <v>28</v>
      </c>
      <c r="C173" s="10" t="s">
        <v>526</v>
      </c>
      <c r="D173" s="10" t="s">
        <v>527</v>
      </c>
      <c r="E173" s="10">
        <v>1026099</v>
      </c>
      <c r="F173" s="10" t="s">
        <v>528</v>
      </c>
      <c r="G173" s="10" t="s">
        <v>44</v>
      </c>
      <c r="H173" s="5" t="s">
        <v>513</v>
      </c>
      <c r="I173" s="5">
        <v>0</v>
      </c>
      <c r="J173" s="5">
        <v>0</v>
      </c>
      <c r="K173" s="5">
        <v>0</v>
      </c>
      <c r="L173" s="11">
        <v>150000</v>
      </c>
      <c r="M173" s="2"/>
      <c r="N173" s="11">
        <v>63651.44</v>
      </c>
    </row>
    <row r="174" spans="1:14" ht="10.9" customHeight="1" x14ac:dyDescent="0.25">
      <c r="A174" s="10" t="s">
        <v>176</v>
      </c>
      <c r="B174" s="10" t="s">
        <v>28</v>
      </c>
      <c r="C174" s="10" t="s">
        <v>529</v>
      </c>
      <c r="D174" s="10" t="s">
        <v>530</v>
      </c>
      <c r="E174" s="10">
        <v>1026101</v>
      </c>
      <c r="F174" s="10" t="s">
        <v>531</v>
      </c>
      <c r="G174" s="10" t="s">
        <v>44</v>
      </c>
      <c r="H174" s="5" t="s">
        <v>513</v>
      </c>
      <c r="I174" s="5">
        <v>0</v>
      </c>
      <c r="J174" s="5">
        <v>0</v>
      </c>
      <c r="K174" s="5">
        <v>0</v>
      </c>
      <c r="L174" s="11">
        <v>1867677.14</v>
      </c>
      <c r="M174" s="2"/>
      <c r="N174" s="11">
        <v>1413859.65</v>
      </c>
    </row>
    <row r="175" spans="1:14" ht="10.9" customHeight="1" x14ac:dyDescent="0.25">
      <c r="A175" s="10" t="s">
        <v>176</v>
      </c>
      <c r="B175" s="10" t="s">
        <v>28</v>
      </c>
      <c r="C175" s="10" t="s">
        <v>532</v>
      </c>
      <c r="D175" s="10" t="s">
        <v>533</v>
      </c>
      <c r="E175" s="10">
        <v>1026102</v>
      </c>
      <c r="F175" s="10" t="s">
        <v>534</v>
      </c>
      <c r="G175" s="10" t="s">
        <v>44</v>
      </c>
      <c r="H175" s="5" t="s">
        <v>513</v>
      </c>
      <c r="I175" s="5">
        <v>0</v>
      </c>
      <c r="J175" s="5">
        <v>0</v>
      </c>
      <c r="K175" s="5">
        <v>0</v>
      </c>
      <c r="L175" s="11">
        <v>2500000</v>
      </c>
      <c r="M175" s="2"/>
      <c r="N175" s="11">
        <v>1204355.43</v>
      </c>
    </row>
    <row r="176" spans="1:14" ht="10.9" customHeight="1" x14ac:dyDescent="0.25">
      <c r="A176" s="10" t="s">
        <v>176</v>
      </c>
      <c r="B176" s="10" t="s">
        <v>28</v>
      </c>
      <c r="C176" s="10" t="s">
        <v>535</v>
      </c>
      <c r="D176" s="10" t="s">
        <v>536</v>
      </c>
      <c r="E176" s="10">
        <v>1026104</v>
      </c>
      <c r="F176" s="10" t="s">
        <v>537</v>
      </c>
      <c r="G176" s="10" t="s">
        <v>44</v>
      </c>
      <c r="H176" s="5" t="s">
        <v>513</v>
      </c>
      <c r="I176" s="5">
        <v>0</v>
      </c>
      <c r="J176" s="5">
        <v>0</v>
      </c>
      <c r="K176" s="5">
        <v>0</v>
      </c>
      <c r="L176" s="11">
        <v>154700</v>
      </c>
      <c r="M176" s="2"/>
      <c r="N176" s="11">
        <v>141196.95000000001</v>
      </c>
    </row>
    <row r="177" spans="1:14" ht="10.9" customHeight="1" x14ac:dyDescent="0.25">
      <c r="A177" s="10" t="s">
        <v>176</v>
      </c>
      <c r="B177" s="10" t="s">
        <v>28</v>
      </c>
      <c r="C177" s="10" t="s">
        <v>538</v>
      </c>
      <c r="D177" s="10" t="s">
        <v>539</v>
      </c>
      <c r="E177" s="10">
        <v>1026105</v>
      </c>
      <c r="F177" s="10" t="s">
        <v>540</v>
      </c>
      <c r="G177" s="10" t="s">
        <v>44</v>
      </c>
      <c r="H177" s="5" t="s">
        <v>513</v>
      </c>
      <c r="I177" s="5">
        <v>0</v>
      </c>
      <c r="J177" s="5">
        <v>0</v>
      </c>
      <c r="K177" s="5">
        <v>0</v>
      </c>
      <c r="L177" s="11">
        <v>600000</v>
      </c>
      <c r="M177" s="2"/>
      <c r="N177" s="11">
        <v>108910.94</v>
      </c>
    </row>
    <row r="178" spans="1:14" ht="10.9" customHeight="1" x14ac:dyDescent="0.25">
      <c r="A178" s="10" t="s">
        <v>176</v>
      </c>
      <c r="B178" s="10" t="s">
        <v>28</v>
      </c>
      <c r="C178" s="10" t="s">
        <v>541</v>
      </c>
      <c r="D178" s="10" t="s">
        <v>542</v>
      </c>
      <c r="E178" s="10">
        <v>1026106</v>
      </c>
      <c r="F178" s="10" t="s">
        <v>543</v>
      </c>
      <c r="G178" s="10" t="s">
        <v>44</v>
      </c>
      <c r="H178" s="5" t="s">
        <v>513</v>
      </c>
      <c r="I178" s="5">
        <v>0</v>
      </c>
      <c r="J178" s="5">
        <v>0</v>
      </c>
      <c r="K178" s="5">
        <v>0</v>
      </c>
      <c r="L178" s="11">
        <v>285000</v>
      </c>
      <c r="M178" s="2"/>
      <c r="N178" s="11">
        <v>4889.47</v>
      </c>
    </row>
    <row r="179" spans="1:14" ht="10.9" customHeight="1" x14ac:dyDescent="0.25">
      <c r="A179" s="10" t="s">
        <v>176</v>
      </c>
      <c r="B179" s="10" t="s">
        <v>28</v>
      </c>
      <c r="C179" s="10" t="s">
        <v>544</v>
      </c>
      <c r="D179" s="10" t="s">
        <v>545</v>
      </c>
      <c r="E179" s="10">
        <v>1026107</v>
      </c>
      <c r="F179" s="10" t="s">
        <v>546</v>
      </c>
      <c r="G179" s="10" t="s">
        <v>44</v>
      </c>
      <c r="H179" s="5" t="s">
        <v>513</v>
      </c>
      <c r="I179" s="5">
        <v>0</v>
      </c>
      <c r="J179" s="5">
        <v>0</v>
      </c>
      <c r="K179" s="5">
        <v>0</v>
      </c>
      <c r="L179" s="11">
        <v>161201.04</v>
      </c>
      <c r="M179" s="2"/>
      <c r="N179" s="11">
        <v>161201.04</v>
      </c>
    </row>
    <row r="180" spans="1:14" ht="10.9" customHeight="1" x14ac:dyDescent="0.25">
      <c r="A180" s="10" t="s">
        <v>176</v>
      </c>
      <c r="B180" s="10" t="s">
        <v>83</v>
      </c>
      <c r="C180" s="10" t="s">
        <v>547</v>
      </c>
      <c r="D180" s="10" t="s">
        <v>548</v>
      </c>
      <c r="E180" s="10">
        <v>1026108</v>
      </c>
      <c r="F180" s="10" t="s">
        <v>549</v>
      </c>
      <c r="G180" s="10" t="s">
        <v>44</v>
      </c>
      <c r="H180" s="5" t="s">
        <v>513</v>
      </c>
      <c r="I180" s="5">
        <v>0</v>
      </c>
      <c r="J180" s="5">
        <v>0</v>
      </c>
      <c r="K180" s="5">
        <v>0</v>
      </c>
      <c r="L180" s="11">
        <v>335000</v>
      </c>
      <c r="M180" s="2"/>
      <c r="N180" s="11">
        <v>117263.76</v>
      </c>
    </row>
    <row r="181" spans="1:14" ht="10.9" customHeight="1" x14ac:dyDescent="0.25">
      <c r="A181" s="10" t="s">
        <v>176</v>
      </c>
      <c r="B181" s="10" t="s">
        <v>83</v>
      </c>
      <c r="C181" s="10" t="s">
        <v>550</v>
      </c>
      <c r="D181" s="10" t="s">
        <v>551</v>
      </c>
      <c r="E181" s="10">
        <v>1026110</v>
      </c>
      <c r="F181" s="10" t="s">
        <v>552</v>
      </c>
      <c r="G181" s="10" t="s">
        <v>44</v>
      </c>
      <c r="H181" s="5" t="s">
        <v>513</v>
      </c>
      <c r="I181" s="5">
        <v>0</v>
      </c>
      <c r="J181" s="5">
        <v>0</v>
      </c>
      <c r="K181" s="5">
        <v>0</v>
      </c>
      <c r="L181" s="11">
        <v>335000</v>
      </c>
      <c r="M181" s="2"/>
      <c r="N181" s="11">
        <v>119807.73</v>
      </c>
    </row>
    <row r="182" spans="1:14" ht="10.9" customHeight="1" x14ac:dyDescent="0.25">
      <c r="A182" s="10" t="s">
        <v>176</v>
      </c>
      <c r="B182" s="10" t="s">
        <v>83</v>
      </c>
      <c r="C182" s="10" t="s">
        <v>553</v>
      </c>
      <c r="D182" s="10" t="s">
        <v>554</v>
      </c>
      <c r="E182" s="10">
        <v>1026111</v>
      </c>
      <c r="F182" s="10" t="s">
        <v>555</v>
      </c>
      <c r="G182" s="10" t="s">
        <v>44</v>
      </c>
      <c r="H182" s="5" t="s">
        <v>513</v>
      </c>
      <c r="I182" s="5">
        <v>0</v>
      </c>
      <c r="J182" s="5">
        <v>0</v>
      </c>
      <c r="K182" s="5">
        <v>0</v>
      </c>
      <c r="L182" s="11">
        <v>345000</v>
      </c>
      <c r="M182" s="2"/>
      <c r="N182" s="11">
        <v>122441.23</v>
      </c>
    </row>
    <row r="183" spans="1:14" ht="10.9" customHeight="1" x14ac:dyDescent="0.25">
      <c r="A183" s="10" t="s">
        <v>176</v>
      </c>
      <c r="B183" s="10" t="s">
        <v>83</v>
      </c>
      <c r="C183" s="10" t="s">
        <v>556</v>
      </c>
      <c r="D183" s="10" t="s">
        <v>557</v>
      </c>
      <c r="E183" s="10">
        <v>1026112</v>
      </c>
      <c r="F183" s="10" t="s">
        <v>558</v>
      </c>
      <c r="G183" s="10" t="s">
        <v>44</v>
      </c>
      <c r="H183" s="5" t="s">
        <v>513</v>
      </c>
      <c r="I183" s="5">
        <v>0</v>
      </c>
      <c r="J183" s="5">
        <v>0</v>
      </c>
      <c r="K183" s="5">
        <v>0</v>
      </c>
      <c r="L183" s="11">
        <v>90000</v>
      </c>
      <c r="M183" s="2"/>
      <c r="N183" s="11">
        <v>39143.120000000003</v>
      </c>
    </row>
    <row r="184" spans="1:14" ht="10.9" customHeight="1" x14ac:dyDescent="0.25">
      <c r="A184" s="10" t="s">
        <v>176</v>
      </c>
      <c r="B184" s="10" t="s">
        <v>83</v>
      </c>
      <c r="C184" s="10" t="s">
        <v>559</v>
      </c>
      <c r="D184" s="10" t="s">
        <v>560</v>
      </c>
      <c r="E184" s="10">
        <v>1026113</v>
      </c>
      <c r="F184" s="10" t="s">
        <v>561</v>
      </c>
      <c r="G184" s="10" t="s">
        <v>44</v>
      </c>
      <c r="H184" s="5" t="s">
        <v>513</v>
      </c>
      <c r="I184" s="5">
        <v>0</v>
      </c>
      <c r="J184" s="5">
        <v>0</v>
      </c>
      <c r="K184" s="5">
        <v>0</v>
      </c>
      <c r="L184" s="11">
        <v>335000</v>
      </c>
      <c r="M184" s="2"/>
      <c r="N184" s="11">
        <v>117784</v>
      </c>
    </row>
    <row r="185" spans="1:14" ht="10.9" customHeight="1" x14ac:dyDescent="0.25">
      <c r="A185" s="10" t="s">
        <v>176</v>
      </c>
      <c r="B185" s="10" t="s">
        <v>78</v>
      </c>
      <c r="C185" s="10" t="s">
        <v>562</v>
      </c>
      <c r="D185" s="10" t="s">
        <v>563</v>
      </c>
      <c r="E185" s="10">
        <v>1026117</v>
      </c>
      <c r="F185" s="10" t="s">
        <v>564</v>
      </c>
      <c r="G185" s="10" t="s">
        <v>44</v>
      </c>
      <c r="H185" s="5" t="s">
        <v>513</v>
      </c>
      <c r="I185" s="5">
        <v>0</v>
      </c>
      <c r="J185" s="5">
        <v>0</v>
      </c>
      <c r="K185" s="5">
        <v>0</v>
      </c>
      <c r="L185" s="11">
        <v>800000</v>
      </c>
      <c r="M185" s="2"/>
      <c r="N185" s="11">
        <v>563806.05000000005</v>
      </c>
    </row>
    <row r="186" spans="1:14" ht="10.9" customHeight="1" x14ac:dyDescent="0.25">
      <c r="A186" s="10" t="s">
        <v>176</v>
      </c>
      <c r="B186" s="10" t="s">
        <v>51</v>
      </c>
      <c r="C186" s="10" t="s">
        <v>565</v>
      </c>
      <c r="D186" s="10" t="s">
        <v>566</v>
      </c>
      <c r="E186" s="10">
        <v>1026118</v>
      </c>
      <c r="F186" s="10" t="s">
        <v>567</v>
      </c>
      <c r="G186" s="10" t="s">
        <v>44</v>
      </c>
      <c r="H186" s="5" t="s">
        <v>384</v>
      </c>
      <c r="I186" s="5">
        <v>0</v>
      </c>
      <c r="J186" s="5">
        <v>0</v>
      </c>
      <c r="K186" s="5">
        <v>0</v>
      </c>
      <c r="L186" s="11">
        <v>170000</v>
      </c>
      <c r="M186" s="2"/>
      <c r="N186" s="11">
        <v>147748.29999999999</v>
      </c>
    </row>
    <row r="187" spans="1:14" ht="10.9" customHeight="1" x14ac:dyDescent="0.25">
      <c r="A187" s="10" t="s">
        <v>176</v>
      </c>
      <c r="B187" s="10" t="s">
        <v>51</v>
      </c>
      <c r="C187" s="10" t="s">
        <v>568</v>
      </c>
      <c r="D187" s="10" t="s">
        <v>569</v>
      </c>
      <c r="E187" s="10">
        <v>1026119</v>
      </c>
      <c r="F187" s="10" t="s">
        <v>570</v>
      </c>
      <c r="G187" s="10" t="s">
        <v>44</v>
      </c>
      <c r="H187" s="5" t="s">
        <v>384</v>
      </c>
      <c r="I187" s="5">
        <v>0</v>
      </c>
      <c r="J187" s="5">
        <v>0</v>
      </c>
      <c r="K187" s="5">
        <v>0</v>
      </c>
      <c r="L187" s="11">
        <v>185000</v>
      </c>
      <c r="M187" s="2"/>
      <c r="N187" s="11">
        <v>174361.67</v>
      </c>
    </row>
    <row r="188" spans="1:14" ht="10.9" customHeight="1" x14ac:dyDescent="0.25">
      <c r="A188" s="10" t="s">
        <v>176</v>
      </c>
      <c r="B188" s="10" t="s">
        <v>51</v>
      </c>
      <c r="C188" s="10" t="s">
        <v>571</v>
      </c>
      <c r="D188" s="10" t="s">
        <v>572</v>
      </c>
      <c r="E188" s="10">
        <v>1026123</v>
      </c>
      <c r="F188" s="10" t="s">
        <v>573</v>
      </c>
      <c r="G188" s="10" t="s">
        <v>44</v>
      </c>
      <c r="H188" s="5" t="s">
        <v>384</v>
      </c>
      <c r="I188" s="5">
        <v>0</v>
      </c>
      <c r="J188" s="5">
        <v>0</v>
      </c>
      <c r="K188" s="5">
        <v>0</v>
      </c>
      <c r="L188" s="11">
        <v>135802.35</v>
      </c>
      <c r="M188" s="2"/>
      <c r="N188" s="11">
        <v>126771.97</v>
      </c>
    </row>
    <row r="189" spans="1:14" ht="10.9" customHeight="1" x14ac:dyDescent="0.25">
      <c r="A189" s="10" t="s">
        <v>27</v>
      </c>
      <c r="B189" s="10" t="s">
        <v>83</v>
      </c>
      <c r="C189" s="10" t="s">
        <v>574</v>
      </c>
      <c r="D189" s="10" t="s">
        <v>575</v>
      </c>
      <c r="E189" s="10">
        <v>1026153</v>
      </c>
      <c r="F189" s="10" t="s">
        <v>576</v>
      </c>
      <c r="G189" s="10" t="s">
        <v>44</v>
      </c>
      <c r="H189" s="5" t="s">
        <v>513</v>
      </c>
      <c r="I189" s="5">
        <v>0</v>
      </c>
      <c r="J189" s="5">
        <v>0</v>
      </c>
      <c r="K189" s="5">
        <v>0</v>
      </c>
      <c r="L189" s="11">
        <v>500000</v>
      </c>
      <c r="M189" s="2"/>
      <c r="N189" s="11">
        <v>499717.27</v>
      </c>
    </row>
    <row r="190" spans="1:14" ht="10.9" customHeight="1" x14ac:dyDescent="0.25">
      <c r="A190" s="10" t="s">
        <v>27</v>
      </c>
      <c r="B190" s="10" t="s">
        <v>28</v>
      </c>
      <c r="C190" s="10" t="s">
        <v>577</v>
      </c>
      <c r="D190" s="10" t="s">
        <v>578</v>
      </c>
      <c r="E190" s="10">
        <v>1026154</v>
      </c>
      <c r="F190" s="10" t="s">
        <v>579</v>
      </c>
      <c r="G190" s="10" t="s">
        <v>123</v>
      </c>
      <c r="H190" s="5" t="s">
        <v>513</v>
      </c>
      <c r="I190" s="5">
        <v>0</v>
      </c>
      <c r="J190" s="5">
        <v>0</v>
      </c>
      <c r="K190" s="5">
        <v>0</v>
      </c>
      <c r="L190" s="11">
        <v>4500000</v>
      </c>
      <c r="M190" s="2"/>
      <c r="N190" s="11">
        <v>151071.48000000001</v>
      </c>
    </row>
    <row r="191" spans="1:14" ht="10.9" customHeight="1" x14ac:dyDescent="0.25">
      <c r="A191" s="10" t="s">
        <v>27</v>
      </c>
      <c r="B191" s="10" t="s">
        <v>28</v>
      </c>
      <c r="C191" s="10" t="s">
        <v>580</v>
      </c>
      <c r="D191" s="10" t="s">
        <v>581</v>
      </c>
      <c r="E191" s="10">
        <v>1026155</v>
      </c>
      <c r="F191" s="10" t="s">
        <v>582</v>
      </c>
      <c r="G191" s="10" t="s">
        <v>44</v>
      </c>
      <c r="H191" s="5" t="s">
        <v>513</v>
      </c>
      <c r="I191" s="5">
        <v>0</v>
      </c>
      <c r="J191" s="5">
        <v>0</v>
      </c>
      <c r="K191" s="5">
        <v>0</v>
      </c>
      <c r="L191" s="11">
        <v>1000000</v>
      </c>
      <c r="M191" s="2"/>
      <c r="N191" s="11">
        <v>250516.43</v>
      </c>
    </row>
    <row r="192" spans="1:14" ht="10.9" customHeight="1" x14ac:dyDescent="0.25">
      <c r="A192" s="10" t="s">
        <v>27</v>
      </c>
      <c r="B192" s="10" t="s">
        <v>28</v>
      </c>
      <c r="C192" s="10" t="s">
        <v>583</v>
      </c>
      <c r="D192" s="10" t="s">
        <v>584</v>
      </c>
      <c r="E192" s="10">
        <v>1026156</v>
      </c>
      <c r="F192" s="10" t="s">
        <v>585</v>
      </c>
      <c r="G192" s="10" t="s">
        <v>44</v>
      </c>
      <c r="H192" s="5" t="s">
        <v>513</v>
      </c>
      <c r="I192" s="5">
        <v>0</v>
      </c>
      <c r="J192" s="5">
        <v>0</v>
      </c>
      <c r="K192" s="5">
        <v>0</v>
      </c>
      <c r="L192" s="11">
        <v>2000000</v>
      </c>
      <c r="M192" s="2"/>
      <c r="N192" s="5">
        <v>0</v>
      </c>
    </row>
    <row r="193" spans="1:14" ht="10.9" customHeight="1" x14ac:dyDescent="0.25">
      <c r="A193" s="10" t="s">
        <v>27</v>
      </c>
      <c r="B193" s="10" t="s">
        <v>28</v>
      </c>
      <c r="C193" s="10" t="s">
        <v>586</v>
      </c>
      <c r="D193" s="10" t="s">
        <v>587</v>
      </c>
      <c r="E193" s="10">
        <v>1026157</v>
      </c>
      <c r="F193" s="10" t="s">
        <v>588</v>
      </c>
      <c r="G193" s="10" t="s">
        <v>44</v>
      </c>
      <c r="H193" s="5" t="s">
        <v>513</v>
      </c>
      <c r="I193" s="5">
        <v>0</v>
      </c>
      <c r="J193" s="5">
        <v>0</v>
      </c>
      <c r="K193" s="5">
        <v>0</v>
      </c>
      <c r="L193" s="11">
        <v>2400000</v>
      </c>
      <c r="M193" s="2"/>
      <c r="N193" s="11">
        <v>179776.51</v>
      </c>
    </row>
    <row r="194" spans="1:14" ht="10.9" customHeight="1" x14ac:dyDescent="0.25">
      <c r="A194" s="10" t="s">
        <v>50</v>
      </c>
      <c r="B194" s="10" t="s">
        <v>51</v>
      </c>
      <c r="C194" s="10" t="s">
        <v>589</v>
      </c>
      <c r="D194" s="10" t="s">
        <v>590</v>
      </c>
      <c r="E194" s="10">
        <v>1026160</v>
      </c>
      <c r="F194" s="10" t="s">
        <v>591</v>
      </c>
      <c r="G194" s="10" t="s">
        <v>44</v>
      </c>
      <c r="H194" s="5" t="s">
        <v>513</v>
      </c>
      <c r="I194" s="11">
        <v>3000000</v>
      </c>
      <c r="J194" s="5">
        <v>0</v>
      </c>
      <c r="K194" s="5">
        <v>-100</v>
      </c>
      <c r="L194" s="11">
        <v>10000000</v>
      </c>
      <c r="M194" s="2"/>
      <c r="N194" s="11">
        <v>2200789.31</v>
      </c>
    </row>
    <row r="195" spans="1:14" ht="10.9" customHeight="1" x14ac:dyDescent="0.25">
      <c r="A195" s="10" t="s">
        <v>50</v>
      </c>
      <c r="B195" s="10" t="s">
        <v>51</v>
      </c>
      <c r="C195" s="10" t="s">
        <v>592</v>
      </c>
      <c r="D195" s="10" t="s">
        <v>593</v>
      </c>
      <c r="E195" s="10">
        <v>1026161</v>
      </c>
      <c r="F195" s="10" t="s">
        <v>594</v>
      </c>
      <c r="G195" s="10" t="s">
        <v>44</v>
      </c>
      <c r="H195" s="5" t="s">
        <v>513</v>
      </c>
      <c r="I195" s="5">
        <v>0</v>
      </c>
      <c r="J195" s="5">
        <v>0</v>
      </c>
      <c r="K195" s="5">
        <v>0</v>
      </c>
      <c r="L195" s="11">
        <v>2000000</v>
      </c>
      <c r="M195" s="2"/>
      <c r="N195" s="11">
        <v>1058156.02</v>
      </c>
    </row>
    <row r="196" spans="1:14" ht="10.9" customHeight="1" x14ac:dyDescent="0.25">
      <c r="A196" s="10" t="s">
        <v>176</v>
      </c>
      <c r="B196" s="10" t="s">
        <v>83</v>
      </c>
      <c r="C196" s="10" t="s">
        <v>595</v>
      </c>
      <c r="D196" s="10" t="s">
        <v>596</v>
      </c>
      <c r="E196" s="10">
        <v>1026220</v>
      </c>
      <c r="F196" s="10" t="s">
        <v>597</v>
      </c>
      <c r="G196" s="10" t="s">
        <v>44</v>
      </c>
      <c r="H196" s="5" t="s">
        <v>513</v>
      </c>
      <c r="I196" s="5">
        <v>0</v>
      </c>
      <c r="J196" s="5">
        <v>0</v>
      </c>
      <c r="K196" s="5">
        <v>0</v>
      </c>
      <c r="L196" s="11">
        <v>475000</v>
      </c>
      <c r="M196" s="2"/>
      <c r="N196" s="11">
        <v>164235.81</v>
      </c>
    </row>
    <row r="197" spans="1:14" ht="10.9" customHeight="1" x14ac:dyDescent="0.25">
      <c r="A197" s="10" t="s">
        <v>176</v>
      </c>
      <c r="B197" s="10" t="s">
        <v>88</v>
      </c>
      <c r="C197" s="10" t="s">
        <v>598</v>
      </c>
      <c r="D197" s="10" t="s">
        <v>599</v>
      </c>
      <c r="E197" s="10">
        <v>1026221</v>
      </c>
      <c r="F197" s="10" t="s">
        <v>600</v>
      </c>
      <c r="G197" s="10" t="s">
        <v>44</v>
      </c>
      <c r="H197" s="5" t="s">
        <v>513</v>
      </c>
      <c r="I197" s="5">
        <v>0</v>
      </c>
      <c r="J197" s="5">
        <v>0</v>
      </c>
      <c r="K197" s="5">
        <v>0</v>
      </c>
      <c r="L197" s="11">
        <v>4313963.79</v>
      </c>
      <c r="M197" s="2"/>
      <c r="N197" s="11">
        <v>187442.32</v>
      </c>
    </row>
    <row r="198" spans="1:14" ht="14.45" customHeight="1" x14ac:dyDescent="0.25">
      <c r="A198" s="10" t="s">
        <v>176</v>
      </c>
      <c r="B198" s="10" t="s">
        <v>500</v>
      </c>
      <c r="C198" s="10" t="s">
        <v>601</v>
      </c>
      <c r="D198" s="10" t="s">
        <v>602</v>
      </c>
      <c r="E198" s="10">
        <v>1026222</v>
      </c>
      <c r="F198" s="10" t="s">
        <v>603</v>
      </c>
      <c r="G198" s="10" t="s">
        <v>44</v>
      </c>
      <c r="H198" s="5" t="s">
        <v>513</v>
      </c>
      <c r="I198" s="5">
        <v>0</v>
      </c>
      <c r="J198" s="5">
        <v>0</v>
      </c>
      <c r="K198" s="5">
        <v>0</v>
      </c>
      <c r="L198" s="11">
        <v>250000</v>
      </c>
      <c r="M198" s="12" t="s">
        <v>40</v>
      </c>
      <c r="N198" s="11">
        <v>248998.44</v>
      </c>
    </row>
    <row r="199" spans="1:14" ht="10.9" customHeight="1" x14ac:dyDescent="0.25">
      <c r="A199" s="10" t="s">
        <v>176</v>
      </c>
      <c r="B199" s="10" t="s">
        <v>500</v>
      </c>
      <c r="C199" s="10" t="s">
        <v>604</v>
      </c>
      <c r="D199" s="10" t="s">
        <v>605</v>
      </c>
      <c r="E199" s="10">
        <v>1026243</v>
      </c>
      <c r="F199" s="10" t="s">
        <v>606</v>
      </c>
      <c r="G199" s="10" t="s">
        <v>44</v>
      </c>
      <c r="H199" s="5" t="s">
        <v>384</v>
      </c>
      <c r="I199" s="5">
        <v>0</v>
      </c>
      <c r="J199" s="5">
        <v>0</v>
      </c>
      <c r="K199" s="5">
        <v>0</v>
      </c>
      <c r="L199" s="11">
        <v>450000</v>
      </c>
      <c r="M199" s="2"/>
      <c r="N199" s="11">
        <v>354182.66</v>
      </c>
    </row>
    <row r="200" spans="1:14" ht="10.9" customHeight="1" x14ac:dyDescent="0.25">
      <c r="A200" s="10" t="s">
        <v>176</v>
      </c>
      <c r="B200" s="10" t="s">
        <v>500</v>
      </c>
      <c r="C200" s="10" t="s">
        <v>607</v>
      </c>
      <c r="D200" s="10" t="s">
        <v>608</v>
      </c>
      <c r="E200" s="10">
        <v>1026245</v>
      </c>
      <c r="F200" s="10" t="s">
        <v>609</v>
      </c>
      <c r="G200" s="10" t="s">
        <v>44</v>
      </c>
      <c r="H200" s="5" t="s">
        <v>384</v>
      </c>
      <c r="I200" s="5">
        <v>0</v>
      </c>
      <c r="J200" s="5">
        <v>0</v>
      </c>
      <c r="K200" s="5">
        <v>0</v>
      </c>
      <c r="L200" s="11">
        <v>1190000</v>
      </c>
      <c r="M200" s="2"/>
      <c r="N200" s="11">
        <v>891926.98</v>
      </c>
    </row>
    <row r="201" spans="1:14" ht="10.9" customHeight="1" x14ac:dyDescent="0.25">
      <c r="A201" s="10" t="s">
        <v>176</v>
      </c>
      <c r="B201" s="10" t="s">
        <v>500</v>
      </c>
      <c r="C201" s="10" t="s">
        <v>610</v>
      </c>
      <c r="D201" s="10" t="s">
        <v>611</v>
      </c>
      <c r="E201" s="10">
        <v>1026246</v>
      </c>
      <c r="F201" s="10" t="s">
        <v>612</v>
      </c>
      <c r="G201" s="10" t="s">
        <v>44</v>
      </c>
      <c r="H201" s="5" t="s">
        <v>384</v>
      </c>
      <c r="I201" s="5">
        <v>0</v>
      </c>
      <c r="J201" s="5">
        <v>0</v>
      </c>
      <c r="K201" s="5">
        <v>0</v>
      </c>
      <c r="L201" s="11">
        <v>250000</v>
      </c>
      <c r="M201" s="2"/>
      <c r="N201" s="11">
        <v>45165.89</v>
      </c>
    </row>
    <row r="202" spans="1:14" ht="10.9" customHeight="1" x14ac:dyDescent="0.25">
      <c r="A202" s="10" t="s">
        <v>176</v>
      </c>
      <c r="B202" s="10" t="s">
        <v>88</v>
      </c>
      <c r="C202" s="10" t="s">
        <v>613</v>
      </c>
      <c r="D202" s="10" t="s">
        <v>614</v>
      </c>
      <c r="E202" s="10">
        <v>1026247</v>
      </c>
      <c r="F202" s="10" t="s">
        <v>615</v>
      </c>
      <c r="G202" s="10" t="s">
        <v>44</v>
      </c>
      <c r="H202" s="5" t="s">
        <v>384</v>
      </c>
      <c r="I202" s="5">
        <v>0</v>
      </c>
      <c r="J202" s="5">
        <v>0</v>
      </c>
      <c r="K202" s="5">
        <v>0</v>
      </c>
      <c r="L202" s="11">
        <v>4300000</v>
      </c>
      <c r="M202" s="2"/>
      <c r="N202" s="11">
        <v>3512989.97</v>
      </c>
    </row>
    <row r="203" spans="1:14" ht="10.9" customHeight="1" x14ac:dyDescent="0.25">
      <c r="A203" s="10" t="s">
        <v>176</v>
      </c>
      <c r="B203" s="10" t="s">
        <v>500</v>
      </c>
      <c r="C203" s="10" t="s">
        <v>616</v>
      </c>
      <c r="D203" s="10" t="s">
        <v>617</v>
      </c>
      <c r="E203" s="10">
        <v>1026248</v>
      </c>
      <c r="F203" s="10" t="s">
        <v>618</v>
      </c>
      <c r="G203" s="10" t="s">
        <v>44</v>
      </c>
      <c r="H203" s="5" t="s">
        <v>384</v>
      </c>
      <c r="I203" s="5">
        <v>0</v>
      </c>
      <c r="J203" s="5">
        <v>0</v>
      </c>
      <c r="K203" s="5">
        <v>0</v>
      </c>
      <c r="L203" s="11">
        <v>357847.37</v>
      </c>
      <c r="M203" s="2"/>
      <c r="N203" s="11">
        <v>255883.51</v>
      </c>
    </row>
    <row r="204" spans="1:14" ht="10.9" customHeight="1" x14ac:dyDescent="0.25">
      <c r="A204" s="10" t="s">
        <v>27</v>
      </c>
      <c r="B204" s="10" t="s">
        <v>28</v>
      </c>
      <c r="C204" s="10" t="s">
        <v>619</v>
      </c>
      <c r="D204" s="10" t="s">
        <v>620</v>
      </c>
      <c r="E204" s="10">
        <v>1026477</v>
      </c>
      <c r="F204" s="10" t="s">
        <v>621</v>
      </c>
      <c r="G204" s="10" t="s">
        <v>44</v>
      </c>
      <c r="H204" s="5" t="s">
        <v>384</v>
      </c>
      <c r="I204" s="5">
        <v>0</v>
      </c>
      <c r="J204" s="5">
        <v>0</v>
      </c>
      <c r="K204" s="5">
        <v>0</v>
      </c>
      <c r="L204" s="11">
        <v>4015961.91</v>
      </c>
      <c r="M204" s="2"/>
      <c r="N204" s="11">
        <v>3015461.91</v>
      </c>
    </row>
    <row r="205" spans="1:14" ht="10.9" customHeight="1" x14ac:dyDescent="0.25">
      <c r="A205" s="10" t="s">
        <v>176</v>
      </c>
      <c r="B205" s="10" t="s">
        <v>500</v>
      </c>
      <c r="C205" s="10" t="s">
        <v>622</v>
      </c>
      <c r="D205" s="10" t="s">
        <v>623</v>
      </c>
      <c r="E205" s="10">
        <v>1026763</v>
      </c>
      <c r="F205" s="10" t="s">
        <v>624</v>
      </c>
      <c r="G205" s="10" t="s">
        <v>44</v>
      </c>
      <c r="H205" s="5" t="s">
        <v>513</v>
      </c>
      <c r="I205" s="5">
        <v>0</v>
      </c>
      <c r="J205" s="5">
        <v>0</v>
      </c>
      <c r="K205" s="5">
        <v>0</v>
      </c>
      <c r="L205" s="11">
        <v>200000</v>
      </c>
      <c r="M205" s="2"/>
      <c r="N205" s="11">
        <v>91098.3</v>
      </c>
    </row>
    <row r="206" spans="1:14" ht="10.9" customHeight="1" x14ac:dyDescent="0.25">
      <c r="A206" s="10" t="s">
        <v>176</v>
      </c>
      <c r="B206" s="10" t="s">
        <v>500</v>
      </c>
      <c r="C206" s="10" t="s">
        <v>625</v>
      </c>
      <c r="D206" s="10" t="s">
        <v>626</v>
      </c>
      <c r="E206" s="10">
        <v>1026764</v>
      </c>
      <c r="F206" s="10" t="s">
        <v>627</v>
      </c>
      <c r="G206" s="10" t="s">
        <v>44</v>
      </c>
      <c r="H206" s="5" t="s">
        <v>513</v>
      </c>
      <c r="I206" s="5">
        <v>0</v>
      </c>
      <c r="J206" s="5">
        <v>0</v>
      </c>
      <c r="K206" s="5">
        <v>0</v>
      </c>
      <c r="L206" s="11">
        <v>200000</v>
      </c>
      <c r="M206" s="2"/>
      <c r="N206" s="11">
        <v>90980.71</v>
      </c>
    </row>
    <row r="207" spans="1:14" ht="10.9" customHeight="1" x14ac:dyDescent="0.25">
      <c r="A207" s="10" t="s">
        <v>176</v>
      </c>
      <c r="B207" s="10" t="s">
        <v>88</v>
      </c>
      <c r="C207" s="10" t="s">
        <v>628</v>
      </c>
      <c r="D207" s="10" t="s">
        <v>629</v>
      </c>
      <c r="E207" s="10">
        <v>1026799</v>
      </c>
      <c r="F207" s="10" t="s">
        <v>630</v>
      </c>
      <c r="G207" s="10" t="s">
        <v>44</v>
      </c>
      <c r="H207" s="5" t="s">
        <v>175</v>
      </c>
      <c r="I207" s="5">
        <v>0</v>
      </c>
      <c r="J207" s="5">
        <v>0</v>
      </c>
      <c r="K207" s="5">
        <v>0</v>
      </c>
      <c r="L207" s="11">
        <v>343033.93</v>
      </c>
      <c r="M207" s="2"/>
      <c r="N207" s="11">
        <v>343033.93</v>
      </c>
    </row>
    <row r="208" spans="1:14" ht="10.9" customHeight="1" x14ac:dyDescent="0.25">
      <c r="A208" s="10" t="s">
        <v>27</v>
      </c>
      <c r="B208" s="10" t="s">
        <v>28</v>
      </c>
      <c r="C208" s="10" t="s">
        <v>631</v>
      </c>
      <c r="D208" s="10" t="s">
        <v>631</v>
      </c>
      <c r="E208" s="10">
        <v>1026819</v>
      </c>
      <c r="F208" s="10" t="s">
        <v>632</v>
      </c>
      <c r="G208" s="10" t="s">
        <v>44</v>
      </c>
      <c r="H208" s="5" t="s">
        <v>633</v>
      </c>
      <c r="I208" s="5">
        <v>0</v>
      </c>
      <c r="J208" s="5">
        <v>0</v>
      </c>
      <c r="K208" s="5">
        <v>0</v>
      </c>
      <c r="L208" s="11">
        <v>880000</v>
      </c>
      <c r="M208" s="2"/>
      <c r="N208" s="11">
        <v>152922.14000000001</v>
      </c>
    </row>
    <row r="209" spans="1:14" ht="10.9" customHeight="1" x14ac:dyDescent="0.25">
      <c r="A209" s="10" t="s">
        <v>27</v>
      </c>
      <c r="B209" s="10" t="s">
        <v>28</v>
      </c>
      <c r="C209" s="10" t="s">
        <v>634</v>
      </c>
      <c r="D209" s="10" t="s">
        <v>635</v>
      </c>
      <c r="E209" s="10">
        <v>1026820</v>
      </c>
      <c r="F209" s="10" t="s">
        <v>636</v>
      </c>
      <c r="G209" s="10" t="s">
        <v>44</v>
      </c>
      <c r="H209" s="5" t="s">
        <v>633</v>
      </c>
      <c r="I209" s="5">
        <v>0</v>
      </c>
      <c r="J209" s="5">
        <v>0</v>
      </c>
      <c r="K209" s="5">
        <v>0</v>
      </c>
      <c r="L209" s="11">
        <v>1000000</v>
      </c>
      <c r="M209" s="2"/>
      <c r="N209" s="5">
        <v>0</v>
      </c>
    </row>
    <row r="210" spans="1:14" ht="10.9" customHeight="1" x14ac:dyDescent="0.25">
      <c r="A210" s="10" t="s">
        <v>50</v>
      </c>
      <c r="B210" s="10" t="s">
        <v>83</v>
      </c>
      <c r="C210" s="10" t="s">
        <v>637</v>
      </c>
      <c r="D210" s="10" t="s">
        <v>637</v>
      </c>
      <c r="E210" s="10">
        <v>1026821</v>
      </c>
      <c r="F210" s="10" t="s">
        <v>638</v>
      </c>
      <c r="G210" s="10" t="s">
        <v>44</v>
      </c>
      <c r="H210" s="5" t="s">
        <v>633</v>
      </c>
      <c r="I210" s="5">
        <v>0</v>
      </c>
      <c r="J210" s="5">
        <v>0</v>
      </c>
      <c r="K210" s="5">
        <v>0</v>
      </c>
      <c r="L210" s="11">
        <v>250000</v>
      </c>
      <c r="M210" s="2"/>
      <c r="N210" s="11">
        <v>90063.78</v>
      </c>
    </row>
    <row r="211" spans="1:14" ht="10.9" customHeight="1" x14ac:dyDescent="0.25">
      <c r="A211" s="10" t="s">
        <v>50</v>
      </c>
      <c r="B211" s="10" t="s">
        <v>83</v>
      </c>
      <c r="C211" s="10" t="s">
        <v>639</v>
      </c>
      <c r="D211" s="10" t="s">
        <v>640</v>
      </c>
      <c r="E211" s="10">
        <v>1026822</v>
      </c>
      <c r="F211" s="10" t="s">
        <v>641</v>
      </c>
      <c r="G211" s="10" t="s">
        <v>44</v>
      </c>
      <c r="H211" s="5" t="s">
        <v>633</v>
      </c>
      <c r="I211" s="11">
        <v>1500000</v>
      </c>
      <c r="J211" s="5">
        <v>0</v>
      </c>
      <c r="K211" s="5">
        <v>-100</v>
      </c>
      <c r="L211" s="11">
        <v>1650000</v>
      </c>
      <c r="M211" s="2"/>
      <c r="N211" s="11">
        <v>107556.95</v>
      </c>
    </row>
    <row r="212" spans="1:14" ht="10.9" customHeight="1" x14ac:dyDescent="0.25">
      <c r="A212" s="10" t="s">
        <v>176</v>
      </c>
      <c r="B212" s="10" t="s">
        <v>500</v>
      </c>
      <c r="C212" s="10" t="s">
        <v>642</v>
      </c>
      <c r="D212" s="10" t="s">
        <v>643</v>
      </c>
      <c r="E212" s="10">
        <v>1026824</v>
      </c>
      <c r="F212" s="10" t="s">
        <v>644</v>
      </c>
      <c r="G212" s="10" t="s">
        <v>44</v>
      </c>
      <c r="H212" s="5" t="s">
        <v>633</v>
      </c>
      <c r="I212" s="5">
        <v>0</v>
      </c>
      <c r="J212" s="5">
        <v>0</v>
      </c>
      <c r="K212" s="5">
        <v>0</v>
      </c>
      <c r="L212" s="11">
        <v>850000</v>
      </c>
      <c r="M212" s="2"/>
      <c r="N212" s="11">
        <v>96785.34</v>
      </c>
    </row>
    <row r="213" spans="1:14" ht="10.9" customHeight="1" x14ac:dyDescent="0.25">
      <c r="A213" s="10" t="s">
        <v>176</v>
      </c>
      <c r="B213" s="10" t="s">
        <v>500</v>
      </c>
      <c r="C213" s="10" t="s">
        <v>645</v>
      </c>
      <c r="D213" s="10" t="s">
        <v>646</v>
      </c>
      <c r="E213" s="10">
        <v>1026825</v>
      </c>
      <c r="F213" s="10" t="s">
        <v>647</v>
      </c>
      <c r="G213" s="10" t="s">
        <v>44</v>
      </c>
      <c r="H213" s="5" t="s">
        <v>633</v>
      </c>
      <c r="I213" s="5">
        <v>0</v>
      </c>
      <c r="J213" s="5">
        <v>0</v>
      </c>
      <c r="K213" s="5">
        <v>0</v>
      </c>
      <c r="L213" s="11">
        <v>630000</v>
      </c>
      <c r="M213" s="2"/>
      <c r="N213" s="11">
        <v>106761.07</v>
      </c>
    </row>
    <row r="214" spans="1:14" ht="10.9" customHeight="1" x14ac:dyDescent="0.25">
      <c r="A214" s="10" t="s">
        <v>176</v>
      </c>
      <c r="B214" s="10" t="s">
        <v>88</v>
      </c>
      <c r="C214" s="10" t="s">
        <v>648</v>
      </c>
      <c r="D214" s="10" t="s">
        <v>649</v>
      </c>
      <c r="E214" s="10">
        <v>1026828</v>
      </c>
      <c r="F214" s="10" t="s">
        <v>650</v>
      </c>
      <c r="G214" s="10" t="s">
        <v>44</v>
      </c>
      <c r="H214" s="5" t="s">
        <v>633</v>
      </c>
      <c r="I214" s="5">
        <v>0</v>
      </c>
      <c r="J214" s="5">
        <v>0</v>
      </c>
      <c r="K214" s="5">
        <v>0</v>
      </c>
      <c r="L214" s="11">
        <v>500000</v>
      </c>
      <c r="M214" s="2"/>
      <c r="N214" s="11">
        <v>5020.55</v>
      </c>
    </row>
    <row r="215" spans="1:14" ht="10.9" customHeight="1" x14ac:dyDescent="0.25">
      <c r="A215" s="10" t="s">
        <v>176</v>
      </c>
      <c r="B215" s="10" t="s">
        <v>59</v>
      </c>
      <c r="C215" s="10" t="s">
        <v>651</v>
      </c>
      <c r="D215" s="10" t="s">
        <v>652</v>
      </c>
      <c r="E215" s="10">
        <v>1026829</v>
      </c>
      <c r="F215" s="10" t="s">
        <v>653</v>
      </c>
      <c r="G215" s="10" t="s">
        <v>44</v>
      </c>
      <c r="H215" s="5" t="s">
        <v>633</v>
      </c>
      <c r="I215" s="5">
        <v>0</v>
      </c>
      <c r="J215" s="5">
        <v>0</v>
      </c>
      <c r="K215" s="5">
        <v>0</v>
      </c>
      <c r="L215" s="11">
        <v>100000</v>
      </c>
      <c r="M215" s="2"/>
      <c r="N215" s="11">
        <v>27158.49</v>
      </c>
    </row>
    <row r="216" spans="1:14" ht="10.9" customHeight="1" x14ac:dyDescent="0.25">
      <c r="A216" s="10" t="s">
        <v>176</v>
      </c>
      <c r="B216" s="10" t="s">
        <v>28</v>
      </c>
      <c r="C216" s="10" t="s">
        <v>654</v>
      </c>
      <c r="D216" s="10" t="s">
        <v>655</v>
      </c>
      <c r="E216" s="10">
        <v>1026830</v>
      </c>
      <c r="F216" s="10" t="s">
        <v>656</v>
      </c>
      <c r="G216" s="10" t="s">
        <v>44</v>
      </c>
      <c r="H216" s="5" t="s">
        <v>633</v>
      </c>
      <c r="I216" s="5">
        <v>0</v>
      </c>
      <c r="J216" s="5">
        <v>0</v>
      </c>
      <c r="K216" s="5">
        <v>0</v>
      </c>
      <c r="L216" s="11">
        <v>600000</v>
      </c>
      <c r="M216" s="2"/>
      <c r="N216" s="11">
        <v>395263.9</v>
      </c>
    </row>
    <row r="217" spans="1:14" ht="10.9" customHeight="1" x14ac:dyDescent="0.25">
      <c r="A217" s="10" t="s">
        <v>176</v>
      </c>
      <c r="B217" s="10" t="s">
        <v>28</v>
      </c>
      <c r="C217" s="10" t="s">
        <v>657</v>
      </c>
      <c r="D217" s="10" t="s">
        <v>658</v>
      </c>
      <c r="E217" s="10">
        <v>1026837</v>
      </c>
      <c r="F217" s="10" t="s">
        <v>659</v>
      </c>
      <c r="G217" s="10" t="s">
        <v>44</v>
      </c>
      <c r="H217" s="5" t="s">
        <v>633</v>
      </c>
      <c r="I217" s="5">
        <v>0</v>
      </c>
      <c r="J217" s="5">
        <v>0</v>
      </c>
      <c r="K217" s="5">
        <v>0</v>
      </c>
      <c r="L217" s="11">
        <v>600000</v>
      </c>
      <c r="M217" s="2"/>
      <c r="N217" s="11">
        <v>429514.03</v>
      </c>
    </row>
    <row r="218" spans="1:14" ht="10.9" customHeight="1" x14ac:dyDescent="0.25">
      <c r="A218" s="10" t="s">
        <v>176</v>
      </c>
      <c r="B218" s="10" t="s">
        <v>28</v>
      </c>
      <c r="C218" s="10" t="s">
        <v>660</v>
      </c>
      <c r="D218" s="10" t="s">
        <v>661</v>
      </c>
      <c r="E218" s="10">
        <v>1026838</v>
      </c>
      <c r="F218" s="10" t="s">
        <v>662</v>
      </c>
      <c r="G218" s="10" t="s">
        <v>44</v>
      </c>
      <c r="H218" s="5" t="s">
        <v>633</v>
      </c>
      <c r="I218" s="5">
        <v>0</v>
      </c>
      <c r="J218" s="5">
        <v>0</v>
      </c>
      <c r="K218" s="5">
        <v>0</v>
      </c>
      <c r="L218" s="11">
        <v>600000</v>
      </c>
      <c r="M218" s="2"/>
      <c r="N218" s="11">
        <v>42964.89</v>
      </c>
    </row>
    <row r="219" spans="1:14" ht="10.9" customHeight="1" x14ac:dyDescent="0.25">
      <c r="A219" s="10" t="s">
        <v>176</v>
      </c>
      <c r="B219" s="10" t="s">
        <v>28</v>
      </c>
      <c r="C219" s="10" t="s">
        <v>663</v>
      </c>
      <c r="D219" s="10" t="s">
        <v>664</v>
      </c>
      <c r="E219" s="10">
        <v>1026840</v>
      </c>
      <c r="F219" s="10" t="s">
        <v>665</v>
      </c>
      <c r="G219" s="10" t="s">
        <v>44</v>
      </c>
      <c r="H219" s="5" t="s">
        <v>633</v>
      </c>
      <c r="I219" s="5">
        <v>0</v>
      </c>
      <c r="J219" s="5">
        <v>0</v>
      </c>
      <c r="K219" s="5">
        <v>0</v>
      </c>
      <c r="L219" s="11">
        <v>200000</v>
      </c>
      <c r="M219" s="2"/>
      <c r="N219" s="11">
        <v>3012.36</v>
      </c>
    </row>
    <row r="220" spans="1:14" ht="10.9" customHeight="1" x14ac:dyDescent="0.25">
      <c r="A220" s="10" t="s">
        <v>176</v>
      </c>
      <c r="B220" s="10" t="s">
        <v>28</v>
      </c>
      <c r="C220" s="10" t="s">
        <v>666</v>
      </c>
      <c r="D220" s="10" t="s">
        <v>667</v>
      </c>
      <c r="E220" s="10">
        <v>1026841</v>
      </c>
      <c r="F220" s="10" t="s">
        <v>668</v>
      </c>
      <c r="G220" s="10" t="s">
        <v>44</v>
      </c>
      <c r="H220" s="5" t="s">
        <v>633</v>
      </c>
      <c r="I220" s="5">
        <v>0</v>
      </c>
      <c r="J220" s="5">
        <v>0</v>
      </c>
      <c r="K220" s="5">
        <v>0</v>
      </c>
      <c r="L220" s="11">
        <v>450000</v>
      </c>
      <c r="M220" s="2"/>
      <c r="N220" s="11">
        <v>16442.11</v>
      </c>
    </row>
    <row r="221" spans="1:14" ht="10.9" customHeight="1" x14ac:dyDescent="0.25">
      <c r="A221" s="10" t="s">
        <v>176</v>
      </c>
      <c r="B221" s="10" t="s">
        <v>28</v>
      </c>
      <c r="C221" s="10" t="s">
        <v>669</v>
      </c>
      <c r="D221" s="10" t="s">
        <v>670</v>
      </c>
      <c r="E221" s="10">
        <v>1026847</v>
      </c>
      <c r="F221" s="10" t="s">
        <v>671</v>
      </c>
      <c r="G221" s="10" t="s">
        <v>44</v>
      </c>
      <c r="H221" s="5" t="s">
        <v>633</v>
      </c>
      <c r="I221" s="5">
        <v>0</v>
      </c>
      <c r="J221" s="5">
        <v>0</v>
      </c>
      <c r="K221" s="5">
        <v>0</v>
      </c>
      <c r="L221" s="11">
        <v>150000</v>
      </c>
      <c r="M221" s="2"/>
      <c r="N221" s="11">
        <v>147015.42000000001</v>
      </c>
    </row>
    <row r="222" spans="1:14" ht="10.9" customHeight="1" x14ac:dyDescent="0.25">
      <c r="A222" s="10" t="s">
        <v>176</v>
      </c>
      <c r="B222" s="10" t="s">
        <v>28</v>
      </c>
      <c r="C222" s="10" t="s">
        <v>672</v>
      </c>
      <c r="D222" s="10" t="s">
        <v>673</v>
      </c>
      <c r="E222" s="10">
        <v>1026848</v>
      </c>
      <c r="F222" s="10" t="s">
        <v>674</v>
      </c>
      <c r="G222" s="10" t="s">
        <v>44</v>
      </c>
      <c r="H222" s="5" t="s">
        <v>633</v>
      </c>
      <c r="I222" s="5">
        <v>0</v>
      </c>
      <c r="J222" s="5">
        <v>0</v>
      </c>
      <c r="K222" s="5">
        <v>0</v>
      </c>
      <c r="L222" s="11">
        <v>6024.68</v>
      </c>
      <c r="M222" s="2"/>
      <c r="N222" s="11">
        <v>6024.68</v>
      </c>
    </row>
    <row r="223" spans="1:14" ht="10.9" customHeight="1" x14ac:dyDescent="0.25">
      <c r="A223" s="10" t="s">
        <v>176</v>
      </c>
      <c r="B223" s="10" t="s">
        <v>28</v>
      </c>
      <c r="C223" s="10" t="s">
        <v>675</v>
      </c>
      <c r="D223" s="10" t="s">
        <v>676</v>
      </c>
      <c r="E223" s="10">
        <v>1026849</v>
      </c>
      <c r="F223" s="10" t="s">
        <v>677</v>
      </c>
      <c r="G223" s="10" t="s">
        <v>44</v>
      </c>
      <c r="H223" s="5" t="s">
        <v>633</v>
      </c>
      <c r="I223" s="5">
        <v>0</v>
      </c>
      <c r="J223" s="5">
        <v>0</v>
      </c>
      <c r="K223" s="5">
        <v>0</v>
      </c>
      <c r="L223" s="11">
        <v>500975.32</v>
      </c>
      <c r="M223" s="2"/>
      <c r="N223" s="11">
        <v>489022.28</v>
      </c>
    </row>
    <row r="224" spans="1:14" ht="10.9" customHeight="1" x14ac:dyDescent="0.25">
      <c r="A224" s="10" t="s">
        <v>176</v>
      </c>
      <c r="B224" s="10" t="s">
        <v>28</v>
      </c>
      <c r="C224" s="10" t="s">
        <v>678</v>
      </c>
      <c r="D224" s="10" t="s">
        <v>679</v>
      </c>
      <c r="E224" s="10">
        <v>1026850</v>
      </c>
      <c r="F224" s="10" t="s">
        <v>680</v>
      </c>
      <c r="G224" s="10" t="s">
        <v>44</v>
      </c>
      <c r="H224" s="5" t="s">
        <v>633</v>
      </c>
      <c r="I224" s="5">
        <v>0</v>
      </c>
      <c r="J224" s="5">
        <v>0</v>
      </c>
      <c r="K224" s="5">
        <v>0</v>
      </c>
      <c r="L224" s="5">
        <v>0</v>
      </c>
      <c r="M224" s="2"/>
      <c r="N224" s="5">
        <v>0</v>
      </c>
    </row>
    <row r="225" spans="1:14" ht="10.9" customHeight="1" x14ac:dyDescent="0.25">
      <c r="A225" s="10" t="s">
        <v>176</v>
      </c>
      <c r="B225" s="10" t="s">
        <v>28</v>
      </c>
      <c r="C225" s="10" t="s">
        <v>681</v>
      </c>
      <c r="D225" s="10" t="s">
        <v>682</v>
      </c>
      <c r="E225" s="10">
        <v>1026852</v>
      </c>
      <c r="F225" s="10" t="s">
        <v>683</v>
      </c>
      <c r="G225" s="10" t="s">
        <v>44</v>
      </c>
      <c r="H225" s="5" t="s">
        <v>633</v>
      </c>
      <c r="I225" s="5">
        <v>0</v>
      </c>
      <c r="J225" s="5">
        <v>0</v>
      </c>
      <c r="K225" s="5">
        <v>0</v>
      </c>
      <c r="L225" s="11">
        <v>500000</v>
      </c>
      <c r="M225" s="2"/>
      <c r="N225" s="11">
        <v>11102.1</v>
      </c>
    </row>
    <row r="226" spans="1:14" ht="10.9" customHeight="1" x14ac:dyDescent="0.25">
      <c r="A226" s="10" t="s">
        <v>176</v>
      </c>
      <c r="B226" s="10" t="s">
        <v>28</v>
      </c>
      <c r="C226" s="10" t="s">
        <v>684</v>
      </c>
      <c r="D226" s="10" t="s">
        <v>685</v>
      </c>
      <c r="E226" s="10">
        <v>1026854</v>
      </c>
      <c r="F226" s="10" t="s">
        <v>686</v>
      </c>
      <c r="G226" s="10" t="s">
        <v>44</v>
      </c>
      <c r="H226" s="5" t="s">
        <v>633</v>
      </c>
      <c r="I226" s="5">
        <v>0</v>
      </c>
      <c r="J226" s="5">
        <v>0</v>
      </c>
      <c r="K226" s="5">
        <v>0</v>
      </c>
      <c r="L226" s="11">
        <v>955000</v>
      </c>
      <c r="M226" s="2"/>
      <c r="N226" s="5">
        <v>0</v>
      </c>
    </row>
    <row r="227" spans="1:14" ht="10.9" customHeight="1" x14ac:dyDescent="0.25">
      <c r="A227" s="10" t="s">
        <v>176</v>
      </c>
      <c r="B227" s="10" t="s">
        <v>83</v>
      </c>
      <c r="C227" s="10" t="s">
        <v>687</v>
      </c>
      <c r="D227" s="10" t="s">
        <v>688</v>
      </c>
      <c r="E227" s="10">
        <v>1026856</v>
      </c>
      <c r="F227" s="10" t="s">
        <v>689</v>
      </c>
      <c r="G227" s="10" t="s">
        <v>44</v>
      </c>
      <c r="H227" s="5" t="s">
        <v>633</v>
      </c>
      <c r="I227" s="5">
        <v>0</v>
      </c>
      <c r="J227" s="5">
        <v>0</v>
      </c>
      <c r="K227" s="5">
        <v>0</v>
      </c>
      <c r="L227" s="11">
        <v>305000</v>
      </c>
      <c r="M227" s="2"/>
      <c r="N227" s="11">
        <v>115332.64</v>
      </c>
    </row>
    <row r="228" spans="1:14" ht="10.9" customHeight="1" x14ac:dyDescent="0.25">
      <c r="A228" s="10" t="s">
        <v>176</v>
      </c>
      <c r="B228" s="10" t="s">
        <v>78</v>
      </c>
      <c r="C228" s="10" t="s">
        <v>690</v>
      </c>
      <c r="D228" s="10" t="s">
        <v>691</v>
      </c>
      <c r="E228" s="10">
        <v>1026857</v>
      </c>
      <c r="F228" s="10" t="s">
        <v>692</v>
      </c>
      <c r="G228" s="10" t="s">
        <v>44</v>
      </c>
      <c r="H228" s="5" t="s">
        <v>633</v>
      </c>
      <c r="I228" s="5">
        <v>0</v>
      </c>
      <c r="J228" s="5">
        <v>0</v>
      </c>
      <c r="K228" s="5">
        <v>0</v>
      </c>
      <c r="L228" s="11">
        <v>5165000</v>
      </c>
      <c r="M228" s="2"/>
      <c r="N228" s="11">
        <v>679558.6</v>
      </c>
    </row>
    <row r="229" spans="1:14" ht="10.9" customHeight="1" x14ac:dyDescent="0.25">
      <c r="A229" s="10" t="s">
        <v>176</v>
      </c>
      <c r="B229" s="10" t="s">
        <v>51</v>
      </c>
      <c r="C229" s="10" t="s">
        <v>693</v>
      </c>
      <c r="D229" s="10" t="s">
        <v>694</v>
      </c>
      <c r="E229" s="10">
        <v>1026858</v>
      </c>
      <c r="F229" s="10" t="s">
        <v>695</v>
      </c>
      <c r="G229" s="10" t="s">
        <v>44</v>
      </c>
      <c r="H229" s="5" t="s">
        <v>633</v>
      </c>
      <c r="I229" s="5">
        <v>0</v>
      </c>
      <c r="J229" s="5">
        <v>0</v>
      </c>
      <c r="K229" s="5">
        <v>0</v>
      </c>
      <c r="L229" s="11">
        <v>785000</v>
      </c>
      <c r="M229" s="2"/>
      <c r="N229" s="11">
        <v>325392.90999999997</v>
      </c>
    </row>
    <row r="230" spans="1:14" ht="10.9" customHeight="1" x14ac:dyDescent="0.25">
      <c r="A230" s="10" t="s">
        <v>176</v>
      </c>
      <c r="B230" s="10" t="s">
        <v>51</v>
      </c>
      <c r="C230" s="10" t="s">
        <v>696</v>
      </c>
      <c r="D230" s="10" t="s">
        <v>697</v>
      </c>
      <c r="E230" s="10">
        <v>1026860</v>
      </c>
      <c r="F230" s="10" t="s">
        <v>698</v>
      </c>
      <c r="G230" s="10" t="s">
        <v>44</v>
      </c>
      <c r="H230" s="5" t="s">
        <v>633</v>
      </c>
      <c r="I230" s="11">
        <v>14000000</v>
      </c>
      <c r="J230" s="5">
        <v>0</v>
      </c>
      <c r="K230" s="5">
        <v>-100</v>
      </c>
      <c r="L230" s="11">
        <v>450000</v>
      </c>
      <c r="M230" s="2"/>
      <c r="N230" s="11">
        <v>307806.3</v>
      </c>
    </row>
    <row r="231" spans="1:14" ht="10.9" customHeight="1" x14ac:dyDescent="0.25">
      <c r="A231" s="10" t="s">
        <v>176</v>
      </c>
      <c r="B231" s="10" t="s">
        <v>51</v>
      </c>
      <c r="C231" s="10" t="s">
        <v>699</v>
      </c>
      <c r="D231" s="10" t="s">
        <v>700</v>
      </c>
      <c r="E231" s="10">
        <v>1026861</v>
      </c>
      <c r="F231" s="10" t="s">
        <v>701</v>
      </c>
      <c r="G231" s="10" t="s">
        <v>44</v>
      </c>
      <c r="H231" s="5" t="s">
        <v>633</v>
      </c>
      <c r="I231" s="5">
        <v>0</v>
      </c>
      <c r="J231" s="5">
        <v>0</v>
      </c>
      <c r="K231" s="5">
        <v>0</v>
      </c>
      <c r="L231" s="11">
        <v>4500000</v>
      </c>
      <c r="M231" s="2"/>
      <c r="N231" s="11">
        <v>809629.19</v>
      </c>
    </row>
    <row r="232" spans="1:14" ht="10.9" customHeight="1" x14ac:dyDescent="0.25">
      <c r="A232" s="10" t="s">
        <v>176</v>
      </c>
      <c r="B232" s="10" t="s">
        <v>51</v>
      </c>
      <c r="C232" s="10" t="s">
        <v>702</v>
      </c>
      <c r="D232" s="10" t="s">
        <v>703</v>
      </c>
      <c r="E232" s="10">
        <v>1026862</v>
      </c>
      <c r="F232" s="10" t="s">
        <v>704</v>
      </c>
      <c r="G232" s="10" t="s">
        <v>44</v>
      </c>
      <c r="H232" s="5" t="s">
        <v>633</v>
      </c>
      <c r="I232" s="5">
        <v>0</v>
      </c>
      <c r="J232" s="5">
        <v>0</v>
      </c>
      <c r="K232" s="5">
        <v>0</v>
      </c>
      <c r="L232" s="11">
        <v>275630.09000000003</v>
      </c>
      <c r="M232" s="2"/>
      <c r="N232" s="11">
        <v>260740.55</v>
      </c>
    </row>
    <row r="233" spans="1:14" ht="10.9" customHeight="1" x14ac:dyDescent="0.25">
      <c r="A233" s="10" t="s">
        <v>176</v>
      </c>
      <c r="B233" s="10" t="s">
        <v>51</v>
      </c>
      <c r="C233" s="10" t="s">
        <v>705</v>
      </c>
      <c r="D233" s="10" t="s">
        <v>706</v>
      </c>
      <c r="E233" s="10">
        <v>1026863</v>
      </c>
      <c r="F233" s="10" t="s">
        <v>707</v>
      </c>
      <c r="G233" s="10" t="s">
        <v>44</v>
      </c>
      <c r="H233" s="5" t="s">
        <v>633</v>
      </c>
      <c r="I233" s="5">
        <v>0</v>
      </c>
      <c r="J233" s="5">
        <v>0</v>
      </c>
      <c r="K233" s="5">
        <v>0</v>
      </c>
      <c r="L233" s="11">
        <v>110000</v>
      </c>
      <c r="M233" s="2"/>
      <c r="N233" s="11">
        <v>54713.89</v>
      </c>
    </row>
    <row r="234" spans="1:14" ht="10.9" customHeight="1" x14ac:dyDescent="0.25">
      <c r="A234" s="10" t="s">
        <v>176</v>
      </c>
      <c r="B234" s="10" t="s">
        <v>51</v>
      </c>
      <c r="C234" s="10" t="s">
        <v>708</v>
      </c>
      <c r="D234" s="10" t="s">
        <v>709</v>
      </c>
      <c r="E234" s="10">
        <v>1026864</v>
      </c>
      <c r="F234" s="10" t="s">
        <v>710</v>
      </c>
      <c r="G234" s="10" t="s">
        <v>44</v>
      </c>
      <c r="H234" s="5" t="s">
        <v>633</v>
      </c>
      <c r="I234" s="5">
        <v>0</v>
      </c>
      <c r="J234" s="5">
        <v>0</v>
      </c>
      <c r="K234" s="5">
        <v>0</v>
      </c>
      <c r="L234" s="11">
        <v>100000</v>
      </c>
      <c r="M234" s="2"/>
      <c r="N234" s="11">
        <v>97189.86</v>
      </c>
    </row>
    <row r="235" spans="1:14" ht="10.9" customHeight="1" x14ac:dyDescent="0.25">
      <c r="A235" s="10" t="s">
        <v>176</v>
      </c>
      <c r="B235" s="10" t="s">
        <v>51</v>
      </c>
      <c r="C235" s="10" t="s">
        <v>711</v>
      </c>
      <c r="D235" s="10" t="s">
        <v>712</v>
      </c>
      <c r="E235" s="10">
        <v>1026865</v>
      </c>
      <c r="F235" s="10" t="s">
        <v>713</v>
      </c>
      <c r="G235" s="10" t="s">
        <v>44</v>
      </c>
      <c r="H235" s="5" t="s">
        <v>633</v>
      </c>
      <c r="I235" s="5">
        <v>0</v>
      </c>
      <c r="J235" s="5">
        <v>0</v>
      </c>
      <c r="K235" s="5">
        <v>0</v>
      </c>
      <c r="L235" s="11">
        <v>75000</v>
      </c>
      <c r="M235" s="2"/>
      <c r="N235" s="11">
        <v>13564.81</v>
      </c>
    </row>
    <row r="236" spans="1:14" ht="10.9" customHeight="1" x14ac:dyDescent="0.25">
      <c r="A236" s="10" t="s">
        <v>176</v>
      </c>
      <c r="B236" s="10" t="s">
        <v>68</v>
      </c>
      <c r="C236" s="10" t="s">
        <v>714</v>
      </c>
      <c r="D236" s="10" t="s">
        <v>715</v>
      </c>
      <c r="E236" s="10">
        <v>1026866</v>
      </c>
      <c r="F236" s="10" t="s">
        <v>716</v>
      </c>
      <c r="G236" s="10" t="s">
        <v>44</v>
      </c>
      <c r="H236" s="5" t="s">
        <v>633</v>
      </c>
      <c r="I236" s="5">
        <v>0</v>
      </c>
      <c r="J236" s="5">
        <v>0</v>
      </c>
      <c r="K236" s="5">
        <v>0</v>
      </c>
      <c r="L236" s="11">
        <v>1000000</v>
      </c>
      <c r="M236" s="2"/>
      <c r="N236" s="11">
        <v>27430.799999999999</v>
      </c>
    </row>
    <row r="237" spans="1:14" ht="10.9" customHeight="1" x14ac:dyDescent="0.25">
      <c r="A237" s="10" t="s">
        <v>176</v>
      </c>
      <c r="B237" s="10" t="s">
        <v>51</v>
      </c>
      <c r="C237" s="10" t="s">
        <v>717</v>
      </c>
      <c r="D237" s="10" t="s">
        <v>718</v>
      </c>
      <c r="E237" s="10">
        <v>1026872</v>
      </c>
      <c r="F237" s="10" t="s">
        <v>719</v>
      </c>
      <c r="G237" s="10" t="s">
        <v>44</v>
      </c>
      <c r="H237" s="5" t="s">
        <v>633</v>
      </c>
      <c r="I237" s="5">
        <v>0</v>
      </c>
      <c r="J237" s="5">
        <v>0</v>
      </c>
      <c r="K237" s="5">
        <v>0</v>
      </c>
      <c r="L237" s="11">
        <v>10485189.25</v>
      </c>
      <c r="M237" s="2"/>
      <c r="N237" s="11">
        <v>517054.96</v>
      </c>
    </row>
    <row r="238" spans="1:14" ht="10.9" customHeight="1" x14ac:dyDescent="0.25">
      <c r="A238" s="10" t="s">
        <v>176</v>
      </c>
      <c r="B238" s="10" t="s">
        <v>88</v>
      </c>
      <c r="C238" s="10" t="s">
        <v>720</v>
      </c>
      <c r="D238" s="10" t="s">
        <v>721</v>
      </c>
      <c r="E238" s="10">
        <v>1026953</v>
      </c>
      <c r="F238" s="10" t="s">
        <v>722</v>
      </c>
      <c r="G238" s="10" t="s">
        <v>44</v>
      </c>
      <c r="H238" s="5" t="s">
        <v>513</v>
      </c>
      <c r="I238" s="5">
        <v>0</v>
      </c>
      <c r="J238" s="5">
        <v>0</v>
      </c>
      <c r="K238" s="5">
        <v>0</v>
      </c>
      <c r="L238" s="11">
        <v>2150000</v>
      </c>
      <c r="M238" s="2"/>
      <c r="N238" s="11">
        <v>367305.42</v>
      </c>
    </row>
    <row r="239" spans="1:14" ht="10.9" customHeight="1" x14ac:dyDescent="0.25">
      <c r="A239" s="10" t="s">
        <v>176</v>
      </c>
      <c r="B239" s="10" t="s">
        <v>68</v>
      </c>
      <c r="C239" s="10" t="s">
        <v>723</v>
      </c>
      <c r="D239" s="10" t="s">
        <v>724</v>
      </c>
      <c r="E239" s="10">
        <v>1026954</v>
      </c>
      <c r="F239" s="10" t="s">
        <v>725</v>
      </c>
      <c r="G239" s="10" t="s">
        <v>44</v>
      </c>
      <c r="H239" s="5" t="s">
        <v>513</v>
      </c>
      <c r="I239" s="5">
        <v>0</v>
      </c>
      <c r="J239" s="5">
        <v>0</v>
      </c>
      <c r="K239" s="5">
        <v>0</v>
      </c>
      <c r="L239" s="11">
        <v>920000</v>
      </c>
      <c r="M239" s="2"/>
      <c r="N239" s="11">
        <v>447170.56</v>
      </c>
    </row>
    <row r="240" spans="1:14" ht="10.9" customHeight="1" x14ac:dyDescent="0.25">
      <c r="A240" s="10" t="s">
        <v>176</v>
      </c>
      <c r="B240" s="10" t="s">
        <v>78</v>
      </c>
      <c r="C240" s="10" t="s">
        <v>726</v>
      </c>
      <c r="D240" s="10" t="s">
        <v>727</v>
      </c>
      <c r="E240" s="10">
        <v>1026962</v>
      </c>
      <c r="F240" s="10" t="s">
        <v>728</v>
      </c>
      <c r="G240" s="10" t="s">
        <v>44</v>
      </c>
      <c r="H240" s="5" t="s">
        <v>513</v>
      </c>
      <c r="I240" s="5">
        <v>0</v>
      </c>
      <c r="J240" s="5">
        <v>0</v>
      </c>
      <c r="K240" s="5">
        <v>0</v>
      </c>
      <c r="L240" s="11">
        <v>3087985.08</v>
      </c>
      <c r="M240" s="2"/>
      <c r="N240" s="11">
        <v>2623713.29</v>
      </c>
    </row>
    <row r="241" spans="1:14" ht="10.9" customHeight="1" x14ac:dyDescent="0.25">
      <c r="A241" s="10" t="s">
        <v>27</v>
      </c>
      <c r="B241" s="10" t="s">
        <v>28</v>
      </c>
      <c r="C241" s="10" t="s">
        <v>729</v>
      </c>
      <c r="D241" s="10" t="s">
        <v>730</v>
      </c>
      <c r="E241" s="10">
        <v>1027068</v>
      </c>
      <c r="F241" s="10" t="s">
        <v>731</v>
      </c>
      <c r="G241" s="10" t="s">
        <v>44</v>
      </c>
      <c r="H241" s="5" t="s">
        <v>175</v>
      </c>
      <c r="I241" s="5">
        <v>0</v>
      </c>
      <c r="J241" s="5">
        <v>0</v>
      </c>
      <c r="K241" s="5">
        <v>0</v>
      </c>
      <c r="L241" s="11">
        <v>1748970</v>
      </c>
      <c r="M241" s="2"/>
      <c r="N241" s="11">
        <v>400323.19</v>
      </c>
    </row>
    <row r="242" spans="1:14" ht="10.9" customHeight="1" x14ac:dyDescent="0.25">
      <c r="A242" s="10" t="s">
        <v>176</v>
      </c>
      <c r="B242" s="10" t="s">
        <v>88</v>
      </c>
      <c r="C242" s="10" t="s">
        <v>732</v>
      </c>
      <c r="D242" s="10" t="s">
        <v>733</v>
      </c>
      <c r="E242" s="10">
        <v>1027096</v>
      </c>
      <c r="F242" s="10" t="s">
        <v>734</v>
      </c>
      <c r="G242" s="10" t="s">
        <v>44</v>
      </c>
      <c r="H242" s="5" t="s">
        <v>175</v>
      </c>
      <c r="I242" s="5">
        <v>0</v>
      </c>
      <c r="J242" s="5">
        <v>0</v>
      </c>
      <c r="K242" s="5">
        <v>0</v>
      </c>
      <c r="L242" s="11">
        <v>11100000</v>
      </c>
      <c r="M242" s="2"/>
      <c r="N242" s="11">
        <v>1246104.78</v>
      </c>
    </row>
    <row r="243" spans="1:14" ht="10.9" customHeight="1" x14ac:dyDescent="0.25">
      <c r="A243" s="10" t="s">
        <v>176</v>
      </c>
      <c r="B243" s="10" t="s">
        <v>88</v>
      </c>
      <c r="C243" s="10" t="s">
        <v>735</v>
      </c>
      <c r="D243" s="10" t="s">
        <v>735</v>
      </c>
      <c r="E243" s="10">
        <v>1027411</v>
      </c>
      <c r="F243" s="10" t="s">
        <v>736</v>
      </c>
      <c r="G243" s="10" t="s">
        <v>44</v>
      </c>
      <c r="H243" s="5" t="s">
        <v>633</v>
      </c>
      <c r="I243" s="5">
        <v>0</v>
      </c>
      <c r="J243" s="5">
        <v>0</v>
      </c>
      <c r="K243" s="5">
        <v>0</v>
      </c>
      <c r="L243" s="11">
        <v>500000</v>
      </c>
      <c r="M243" s="2"/>
      <c r="N243" s="11">
        <v>98835.520000000004</v>
      </c>
    </row>
    <row r="244" spans="1:14" ht="10.9" customHeight="1" x14ac:dyDescent="0.25">
      <c r="A244" s="10" t="s">
        <v>176</v>
      </c>
      <c r="B244" s="10" t="s">
        <v>500</v>
      </c>
      <c r="C244" s="10" t="s">
        <v>737</v>
      </c>
      <c r="D244" s="10" t="s">
        <v>738</v>
      </c>
      <c r="E244" s="10">
        <v>1027412</v>
      </c>
      <c r="F244" s="10" t="s">
        <v>739</v>
      </c>
      <c r="G244" s="10" t="s">
        <v>44</v>
      </c>
      <c r="H244" s="5" t="s">
        <v>633</v>
      </c>
      <c r="I244" s="5">
        <v>0</v>
      </c>
      <c r="J244" s="5">
        <v>0</v>
      </c>
      <c r="K244" s="5">
        <v>0</v>
      </c>
      <c r="L244" s="11">
        <v>542009.15</v>
      </c>
      <c r="M244" s="2"/>
      <c r="N244" s="11">
        <v>119410.88</v>
      </c>
    </row>
    <row r="245" spans="1:14" ht="10.9" customHeight="1" x14ac:dyDescent="0.25">
      <c r="A245" s="10" t="s">
        <v>176</v>
      </c>
      <c r="B245" s="10" t="s">
        <v>500</v>
      </c>
      <c r="C245" s="10" t="s">
        <v>740</v>
      </c>
      <c r="D245" s="10" t="s">
        <v>741</v>
      </c>
      <c r="E245" s="10">
        <v>1027413</v>
      </c>
      <c r="F245" s="10" t="s">
        <v>742</v>
      </c>
      <c r="G245" s="10" t="s">
        <v>44</v>
      </c>
      <c r="H245" s="5" t="s">
        <v>633</v>
      </c>
      <c r="I245" s="5">
        <v>0</v>
      </c>
      <c r="J245" s="5">
        <v>0</v>
      </c>
      <c r="K245" s="5">
        <v>0</v>
      </c>
      <c r="L245" s="11">
        <v>848807.2</v>
      </c>
      <c r="M245" s="2"/>
      <c r="N245" s="11">
        <v>411226.93</v>
      </c>
    </row>
    <row r="246" spans="1:14" ht="10.9" customHeight="1" x14ac:dyDescent="0.25">
      <c r="A246" s="10" t="s">
        <v>176</v>
      </c>
      <c r="B246" s="10" t="s">
        <v>743</v>
      </c>
      <c r="C246" s="10" t="s">
        <v>744</v>
      </c>
      <c r="D246" s="10" t="s">
        <v>745</v>
      </c>
      <c r="E246" s="10">
        <v>1027417</v>
      </c>
      <c r="F246" s="10" t="s">
        <v>746</v>
      </c>
      <c r="G246" s="10" t="s">
        <v>44</v>
      </c>
      <c r="H246" s="5" t="s">
        <v>633</v>
      </c>
      <c r="I246" s="5">
        <v>0</v>
      </c>
      <c r="J246" s="5">
        <v>0</v>
      </c>
      <c r="K246" s="5">
        <v>0</v>
      </c>
      <c r="L246" s="11">
        <v>1500000</v>
      </c>
      <c r="M246" s="2"/>
      <c r="N246" s="11">
        <v>113687.85</v>
      </c>
    </row>
    <row r="247" spans="1:14" ht="10.9" customHeight="1" x14ac:dyDescent="0.25">
      <c r="A247" s="10" t="s">
        <v>176</v>
      </c>
      <c r="B247" s="10" t="s">
        <v>68</v>
      </c>
      <c r="C247" s="10" t="s">
        <v>747</v>
      </c>
      <c r="D247" s="10" t="s">
        <v>748</v>
      </c>
      <c r="E247" s="10">
        <v>1027420</v>
      </c>
      <c r="F247" s="10" t="s">
        <v>749</v>
      </c>
      <c r="G247" s="10" t="s">
        <v>44</v>
      </c>
      <c r="H247" s="5" t="s">
        <v>633</v>
      </c>
      <c r="I247" s="5">
        <v>0</v>
      </c>
      <c r="J247" s="5">
        <v>0</v>
      </c>
      <c r="K247" s="5">
        <v>0</v>
      </c>
      <c r="L247" s="11">
        <v>350000</v>
      </c>
      <c r="M247" s="2"/>
      <c r="N247" s="11">
        <v>282248.49</v>
      </c>
    </row>
    <row r="248" spans="1:14" ht="10.9" customHeight="1" x14ac:dyDescent="0.25">
      <c r="A248" s="10" t="s">
        <v>27</v>
      </c>
      <c r="B248" s="10" t="s">
        <v>28</v>
      </c>
      <c r="C248" s="10" t="s">
        <v>750</v>
      </c>
      <c r="D248" s="10" t="s">
        <v>751</v>
      </c>
      <c r="E248" s="10">
        <v>1027585</v>
      </c>
      <c r="F248" s="10" t="s">
        <v>752</v>
      </c>
      <c r="G248" s="10" t="s">
        <v>44</v>
      </c>
      <c r="H248" s="5" t="s">
        <v>633</v>
      </c>
      <c r="I248" s="5">
        <v>0</v>
      </c>
      <c r="J248" s="5">
        <v>0</v>
      </c>
      <c r="K248" s="5">
        <v>0</v>
      </c>
      <c r="L248" s="11">
        <v>425000</v>
      </c>
      <c r="M248" s="2"/>
      <c r="N248" s="11">
        <v>18488.59</v>
      </c>
    </row>
    <row r="249" spans="1:14" ht="10.9" customHeight="1" x14ac:dyDescent="0.25">
      <c r="A249" s="10" t="s">
        <v>27</v>
      </c>
      <c r="B249" s="10" t="s">
        <v>28</v>
      </c>
      <c r="C249" s="10" t="s">
        <v>753</v>
      </c>
      <c r="D249" s="10" t="s">
        <v>754</v>
      </c>
      <c r="E249" s="10">
        <v>1027586</v>
      </c>
      <c r="F249" s="10" t="s">
        <v>755</v>
      </c>
      <c r="G249" s="10" t="s">
        <v>44</v>
      </c>
      <c r="H249" s="5" t="s">
        <v>633</v>
      </c>
      <c r="I249" s="5">
        <v>0</v>
      </c>
      <c r="J249" s="5">
        <v>0</v>
      </c>
      <c r="K249" s="5">
        <v>0</v>
      </c>
      <c r="L249" s="11">
        <v>2350000</v>
      </c>
      <c r="M249" s="2"/>
      <c r="N249" s="5">
        <v>0</v>
      </c>
    </row>
    <row r="250" spans="1:14" ht="10.9" customHeight="1" x14ac:dyDescent="0.25">
      <c r="A250" s="10" t="s">
        <v>87</v>
      </c>
      <c r="B250" s="10" t="s">
        <v>88</v>
      </c>
      <c r="C250" s="10" t="s">
        <v>756</v>
      </c>
      <c r="D250" s="10" t="s">
        <v>757</v>
      </c>
      <c r="E250" s="10">
        <v>1027588</v>
      </c>
      <c r="F250" s="10" t="s">
        <v>758</v>
      </c>
      <c r="G250" s="10" t="s">
        <v>44</v>
      </c>
      <c r="H250" s="5" t="s">
        <v>759</v>
      </c>
      <c r="I250" s="11">
        <v>6920000</v>
      </c>
      <c r="J250" s="5">
        <v>0</v>
      </c>
      <c r="K250" s="5">
        <v>-100</v>
      </c>
      <c r="L250" s="11">
        <v>10328856</v>
      </c>
      <c r="M250" s="2"/>
      <c r="N250" s="11">
        <v>208890.32</v>
      </c>
    </row>
    <row r="251" spans="1:14" ht="10.9" customHeight="1" x14ac:dyDescent="0.25">
      <c r="A251" s="10" t="s">
        <v>50</v>
      </c>
      <c r="B251" s="10" t="s">
        <v>78</v>
      </c>
      <c r="C251" s="10" t="s">
        <v>760</v>
      </c>
      <c r="D251" s="10" t="s">
        <v>761</v>
      </c>
      <c r="E251" s="10">
        <v>1027589</v>
      </c>
      <c r="F251" s="10" t="s">
        <v>762</v>
      </c>
      <c r="G251" s="10" t="s">
        <v>44</v>
      </c>
      <c r="H251" s="5" t="s">
        <v>759</v>
      </c>
      <c r="I251" s="11">
        <v>700000</v>
      </c>
      <c r="J251" s="5">
        <v>0</v>
      </c>
      <c r="K251" s="5">
        <v>-100</v>
      </c>
      <c r="L251" s="11">
        <v>700000</v>
      </c>
      <c r="M251" s="2"/>
      <c r="N251" s="11">
        <v>3714.23</v>
      </c>
    </row>
    <row r="252" spans="1:14" ht="10.9" customHeight="1" x14ac:dyDescent="0.25">
      <c r="A252" s="10" t="s">
        <v>176</v>
      </c>
      <c r="B252" s="10" t="s">
        <v>500</v>
      </c>
      <c r="C252" s="10" t="s">
        <v>763</v>
      </c>
      <c r="D252" s="10" t="s">
        <v>764</v>
      </c>
      <c r="E252" s="10">
        <v>1027594</v>
      </c>
      <c r="F252" s="10" t="s">
        <v>765</v>
      </c>
      <c r="G252" s="10" t="s">
        <v>44</v>
      </c>
      <c r="H252" s="5" t="s">
        <v>759</v>
      </c>
      <c r="I252" s="11">
        <v>350000</v>
      </c>
      <c r="J252" s="5">
        <v>0</v>
      </c>
      <c r="K252" s="5">
        <v>-100</v>
      </c>
      <c r="L252" s="5">
        <v>0</v>
      </c>
      <c r="M252" s="2"/>
      <c r="N252" s="5">
        <v>0</v>
      </c>
    </row>
    <row r="253" spans="1:14" ht="10.9" customHeight="1" x14ac:dyDescent="0.25">
      <c r="A253" s="10" t="s">
        <v>176</v>
      </c>
      <c r="B253" s="10" t="s">
        <v>59</v>
      </c>
      <c r="C253" s="10" t="s">
        <v>766</v>
      </c>
      <c r="D253" s="10" t="s">
        <v>767</v>
      </c>
      <c r="E253" s="10">
        <v>1027595</v>
      </c>
      <c r="F253" s="10" t="s">
        <v>768</v>
      </c>
      <c r="G253" s="10" t="s">
        <v>44</v>
      </c>
      <c r="H253" s="5" t="s">
        <v>759</v>
      </c>
      <c r="I253" s="11">
        <v>100000</v>
      </c>
      <c r="J253" s="5">
        <v>0</v>
      </c>
      <c r="K253" s="5">
        <v>-100</v>
      </c>
      <c r="L253" s="11">
        <v>100000</v>
      </c>
      <c r="M253" s="2"/>
      <c r="N253" s="11">
        <v>8103.91</v>
      </c>
    </row>
    <row r="254" spans="1:14" ht="10.9" customHeight="1" x14ac:dyDescent="0.25">
      <c r="A254" s="10" t="s">
        <v>176</v>
      </c>
      <c r="B254" s="10" t="s">
        <v>51</v>
      </c>
      <c r="C254" s="10" t="s">
        <v>769</v>
      </c>
      <c r="D254" s="10" t="s">
        <v>770</v>
      </c>
      <c r="E254" s="10">
        <v>1027618</v>
      </c>
      <c r="F254" s="10" t="s">
        <v>771</v>
      </c>
      <c r="G254" s="10" t="s">
        <v>44</v>
      </c>
      <c r="H254" s="5" t="s">
        <v>759</v>
      </c>
      <c r="I254" s="11">
        <v>1000000</v>
      </c>
      <c r="J254" s="5">
        <v>0</v>
      </c>
      <c r="K254" s="5">
        <v>-100</v>
      </c>
      <c r="L254" s="11">
        <v>1000000</v>
      </c>
      <c r="M254" s="2"/>
      <c r="N254" s="5">
        <v>0</v>
      </c>
    </row>
    <row r="255" spans="1:14" ht="10.9" customHeight="1" x14ac:dyDescent="0.25">
      <c r="A255" s="10" t="s">
        <v>176</v>
      </c>
      <c r="B255" s="10" t="s">
        <v>51</v>
      </c>
      <c r="C255" s="10" t="s">
        <v>772</v>
      </c>
      <c r="D255" s="10" t="s">
        <v>773</v>
      </c>
      <c r="E255" s="10">
        <v>1027619</v>
      </c>
      <c r="F255" s="10" t="s">
        <v>774</v>
      </c>
      <c r="G255" s="10" t="s">
        <v>44</v>
      </c>
      <c r="H255" s="5" t="s">
        <v>759</v>
      </c>
      <c r="I255" s="11">
        <v>6800000</v>
      </c>
      <c r="J255" s="5">
        <v>0</v>
      </c>
      <c r="K255" s="5">
        <v>-100</v>
      </c>
      <c r="L255" s="11">
        <v>6800000</v>
      </c>
      <c r="M255" s="2"/>
      <c r="N255" s="5">
        <v>0</v>
      </c>
    </row>
    <row r="256" spans="1:14" ht="10.9" customHeight="1" x14ac:dyDescent="0.25">
      <c r="A256" s="10" t="s">
        <v>176</v>
      </c>
      <c r="B256" s="10" t="s">
        <v>51</v>
      </c>
      <c r="C256" s="10" t="s">
        <v>775</v>
      </c>
      <c r="D256" s="10" t="s">
        <v>776</v>
      </c>
      <c r="E256" s="10">
        <v>1027620</v>
      </c>
      <c r="F256" s="10" t="s">
        <v>777</v>
      </c>
      <c r="G256" s="10" t="s">
        <v>44</v>
      </c>
      <c r="H256" s="5" t="s">
        <v>759</v>
      </c>
      <c r="I256" s="11">
        <v>700000</v>
      </c>
      <c r="J256" s="5">
        <v>0</v>
      </c>
      <c r="K256" s="5">
        <v>-100</v>
      </c>
      <c r="L256" s="11">
        <v>700000</v>
      </c>
      <c r="M256" s="2"/>
      <c r="N256" s="5">
        <v>0</v>
      </c>
    </row>
    <row r="257" spans="1:14" ht="10.9" customHeight="1" x14ac:dyDescent="0.25">
      <c r="A257" s="10" t="s">
        <v>176</v>
      </c>
      <c r="B257" s="10" t="s">
        <v>500</v>
      </c>
      <c r="C257" s="10" t="s">
        <v>778</v>
      </c>
      <c r="D257" s="10" t="s">
        <v>779</v>
      </c>
      <c r="E257" s="10">
        <v>1027621</v>
      </c>
      <c r="F257" s="10" t="s">
        <v>780</v>
      </c>
      <c r="G257" s="10" t="s">
        <v>44</v>
      </c>
      <c r="H257" s="5" t="s">
        <v>759</v>
      </c>
      <c r="I257" s="11">
        <v>2350000</v>
      </c>
      <c r="J257" s="5">
        <v>0</v>
      </c>
      <c r="K257" s="5">
        <v>-100</v>
      </c>
      <c r="L257" s="11">
        <v>2350000</v>
      </c>
      <c r="M257" s="2"/>
      <c r="N257" s="5">
        <v>0</v>
      </c>
    </row>
    <row r="258" spans="1:14" ht="10.9" customHeight="1" x14ac:dyDescent="0.25">
      <c r="A258" s="10" t="s">
        <v>176</v>
      </c>
      <c r="B258" s="10" t="s">
        <v>500</v>
      </c>
      <c r="C258" s="10" t="s">
        <v>781</v>
      </c>
      <c r="D258" s="10" t="s">
        <v>782</v>
      </c>
      <c r="E258" s="10">
        <v>1027661</v>
      </c>
      <c r="F258" s="10" t="s">
        <v>783</v>
      </c>
      <c r="G258" s="10" t="s">
        <v>44</v>
      </c>
      <c r="H258" s="5" t="s">
        <v>633</v>
      </c>
      <c r="I258" s="5">
        <v>0</v>
      </c>
      <c r="J258" s="5">
        <v>0</v>
      </c>
      <c r="K258" s="5">
        <v>0</v>
      </c>
      <c r="L258" s="11">
        <v>500000</v>
      </c>
      <c r="M258" s="2"/>
      <c r="N258" s="11">
        <v>60323.46</v>
      </c>
    </row>
    <row r="259" spans="1:14" ht="10.9" customHeight="1" x14ac:dyDescent="0.25">
      <c r="A259" s="10" t="s">
        <v>176</v>
      </c>
      <c r="B259" s="10" t="s">
        <v>500</v>
      </c>
      <c r="C259" s="10" t="s">
        <v>784</v>
      </c>
      <c r="D259" s="10" t="s">
        <v>785</v>
      </c>
      <c r="E259" s="10">
        <v>1027662</v>
      </c>
      <c r="F259" s="10" t="s">
        <v>786</v>
      </c>
      <c r="G259" s="10" t="s">
        <v>44</v>
      </c>
      <c r="H259" s="5" t="s">
        <v>633</v>
      </c>
      <c r="I259" s="5">
        <v>0</v>
      </c>
      <c r="J259" s="5">
        <v>0</v>
      </c>
      <c r="K259" s="5">
        <v>0</v>
      </c>
      <c r="L259" s="11">
        <v>500000</v>
      </c>
      <c r="M259" s="2"/>
      <c r="N259" s="5">
        <v>0</v>
      </c>
    </row>
    <row r="260" spans="1:14" ht="10.9" customHeight="1" x14ac:dyDescent="0.25">
      <c r="A260" s="10" t="s">
        <v>176</v>
      </c>
      <c r="B260" s="10" t="s">
        <v>88</v>
      </c>
      <c r="C260" s="10" t="s">
        <v>787</v>
      </c>
      <c r="D260" s="10" t="s">
        <v>788</v>
      </c>
      <c r="E260" s="10">
        <v>1027888</v>
      </c>
      <c r="F260" s="10" t="s">
        <v>789</v>
      </c>
      <c r="G260" s="10" t="s">
        <v>44</v>
      </c>
      <c r="H260" s="5" t="s">
        <v>759</v>
      </c>
      <c r="I260" s="5">
        <v>0</v>
      </c>
      <c r="J260" s="5">
        <v>0</v>
      </c>
      <c r="K260" s="5">
        <v>0</v>
      </c>
      <c r="L260" s="11">
        <v>200000</v>
      </c>
      <c r="M260" s="2"/>
      <c r="N260" s="11">
        <v>11114.44</v>
      </c>
    </row>
    <row r="263" spans="1:14" ht="15.75" x14ac:dyDescent="0.25">
      <c r="A263" s="13" t="s">
        <v>790</v>
      </c>
    </row>
    <row r="265" spans="1:14" ht="15.75" x14ac:dyDescent="0.25">
      <c r="A265" s="1" t="s">
        <v>791</v>
      </c>
    </row>
    <row r="268" spans="1:14" ht="18.75" x14ac:dyDescent="0.3">
      <c r="A268" s="14" t="s">
        <v>792</v>
      </c>
    </row>
  </sheetData>
  <mergeCells count="1">
    <mergeCell ref="I12:N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</vt:lpstr>
      <vt:lpstr>GL085</vt:lpstr>
      <vt:lpstr>GL014</vt:lpstr>
      <vt:lpstr>7312M</vt:lpstr>
      <vt:lpstr>Working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XML Publisher Template</dc:title>
  <dc:creator>Manaloto, Jeric</dc:creator>
  <cp:lastModifiedBy>Wong, Dianson</cp:lastModifiedBy>
  <dcterms:created xsi:type="dcterms:W3CDTF">2026-03-05T22:03:57Z</dcterms:created>
  <dcterms:modified xsi:type="dcterms:W3CDTF">2026-04-15T15:50:23Z</dcterms:modified>
</cp:coreProperties>
</file>