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S:\PHS\MCFHS\DENTAL\Oral Health Prop 56 Local Health Programs\04A KOHA\Data entry tool and processes\"/>
    </mc:Choice>
  </mc:AlternateContent>
  <xr:revisionPtr revIDLastSave="0" documentId="13_ncr:1_{EEFC1ED6-C7BB-40C5-AA1D-293E14143CB9}" xr6:coauthVersionLast="47" xr6:coauthVersionMax="47" xr10:uidLastSave="{00000000-0000-0000-0000-000000000000}"/>
  <bookViews>
    <workbookView xWindow="28680" yWindow="-120" windowWidth="29040" windowHeight="15720" activeTab="3" autoFilterDateGrouping="0" xr2:uid="{00000000-000D-0000-FFFF-FFFF00000000}"/>
  </bookViews>
  <sheets>
    <sheet name="INSTRUCTIONS" sheetId="9" r:id="rId1"/>
    <sheet name="District Data Entry" sheetId="1" r:id="rId2"/>
    <sheet name="Definitions" sheetId="7" r:id="rId3"/>
    <sheet name="District Summary" sheetId="3" r:id="rId4"/>
  </sheets>
  <calcPr calcId="191029"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3" l="1"/>
  <c r="C6" i="3"/>
  <c r="C26" i="3"/>
  <c r="C25" i="3"/>
  <c r="C23" i="3"/>
  <c r="C22" i="3"/>
  <c r="C21" i="3"/>
  <c r="C2" i="3"/>
  <c r="C18" i="3"/>
  <c r="C17" i="3"/>
  <c r="C19" i="3"/>
  <c r="C20" i="3"/>
  <c r="C16" i="3"/>
  <c r="C15" i="3"/>
  <c r="C14" i="3"/>
  <c r="C13" i="3"/>
  <c r="C12" i="3"/>
  <c r="C11" i="3"/>
  <c r="C10" i="3"/>
  <c r="C8" i="3"/>
  <c r="C9" i="3"/>
  <c r="C7" i="3"/>
  <c r="C5" i="3"/>
  <c r="C4" i="3"/>
  <c r="C3" i="3"/>
</calcChain>
</file>

<file path=xl/sharedStrings.xml><?xml version="1.0" encoding="utf-8"?>
<sst xmlns="http://schemas.openxmlformats.org/spreadsheetml/2006/main" count="178" uniqueCount="160">
  <si>
    <t>STUDENT COUNT</t>
  </si>
  <si>
    <t>DATA CHECKS</t>
  </si>
  <si>
    <t>Kindergarten Oral Health Assessment (KOHA): District Summary Tool</t>
  </si>
  <si>
    <t>Number of schools reporting KOHA data</t>
  </si>
  <si>
    <t>Total reported students who submitted a KOHA form</t>
  </si>
  <si>
    <t>Total reported students who DID NOT submit a KOHA form</t>
  </si>
  <si>
    <t>Total reported students with 'Yes' for Caries Experience</t>
  </si>
  <si>
    <t>Total reported students with 'No obvious problem found'</t>
  </si>
  <si>
    <t>Total reported students with 'Yes' for Visible Decay Present</t>
  </si>
  <si>
    <t>Total reported students with 'Early Dental Care Recommended'</t>
  </si>
  <si>
    <t>Total reported students with 'Urgent Care Needed'</t>
  </si>
  <si>
    <t>Total reported waivers for 'Unable to find a dental office that will take insurance'</t>
  </si>
  <si>
    <t>Total reported waivers for 'Cannot afford an oral health screening'</t>
  </si>
  <si>
    <t>Total reported waivers for 'I do not want my child to receive an oral health screening'</t>
  </si>
  <si>
    <t>Total reported waivers for 'Other reasons child could not get an oral health screening'</t>
  </si>
  <si>
    <t>Description</t>
  </si>
  <si>
    <t>This is the number of students that did not submit a KOHA form, meaning the number of students that do not have documentation of neither an assessment nor a waiver. This is the number of nonresponse.</t>
  </si>
  <si>
    <t>District Name</t>
  </si>
  <si>
    <t>School Name</t>
  </si>
  <si>
    <t># of students at the school eligible for the assessment</t>
  </si>
  <si>
    <t># of students who submitted a completed Oral Health Assessment Form signed by a dental professional</t>
  </si>
  <si>
    <t># of waivers marked "Cannot find a dental office that will take my child's dental insurance plan"</t>
  </si>
  <si>
    <t># of waivers marked "I cannot afford a dental check-up for my child"</t>
  </si>
  <si>
    <t># of waivers marked "I cannot find the time to get to a dentist"</t>
  </si>
  <si>
    <t># of waivers marked "I cannot get to a dentist easily"</t>
  </si>
  <si>
    <t># of waivers marked "I do not believe my child would benefit from an assessment"</t>
  </si>
  <si>
    <t># of waivers marked "Other"</t>
  </si>
  <si>
    <t># of students who did not submit either the oral health assessment form or a waiver</t>
  </si>
  <si>
    <t># of signed on-site dental screening opt out letters</t>
  </si>
  <si>
    <t># of forms marked "Yes" for untreated decay</t>
  </si>
  <si>
    <t># of forms marked "Yes" for caries experience</t>
  </si>
  <si>
    <t>Treatment Urgency
# of forms marked "No obvious problem"</t>
  </si>
  <si>
    <t>Treatment Urgency
# of forms marked "Early dental care recommended"</t>
  </si>
  <si>
    <t>Treatment Urgency
# of forms marked "Urgent care needed"</t>
  </si>
  <si>
    <t># of forms with dates for when parent was notified child had urgent dental care need</t>
  </si>
  <si>
    <t># of forms with dates for follow up appointment scheduled</t>
  </si>
  <si>
    <t># of forms marked "Yes" for Child received needed treatment</t>
  </si>
  <si>
    <t># of forms marked "No" for Child received needed treatment</t>
  </si>
  <si>
    <t># of forms marked "I don't know" for Child received needed treatment</t>
  </si>
  <si>
    <t>Notes for discrepancies between the number of total eligible students and the sum of reported assessments, waivers, and nonresponse.</t>
  </si>
  <si>
    <t>Notes for discrepancies between the total number of waviers reported and the sum of the waiver reasons.</t>
  </si>
  <si>
    <t>Notes for the Oral Health Assessment sections 2 and 3</t>
  </si>
  <si>
    <t>Notes for the onsite Dental Screenig Opt Out Letter</t>
  </si>
  <si>
    <t># of TK enrolled</t>
  </si>
  <si>
    <t># of Kindergarteners enrolled if first year in public school</t>
  </si>
  <si>
    <t># of first graders enrolled if first year in public school</t>
  </si>
  <si>
    <t>DISTRICT</t>
  </si>
  <si>
    <t>SCHOOL</t>
  </si>
  <si>
    <t>SCOHR_1</t>
  </si>
  <si>
    <t>SCOHR_2</t>
  </si>
  <si>
    <t>SCOHR_3</t>
  </si>
  <si>
    <t>SCOHR_4</t>
  </si>
  <si>
    <t>SCOHR_5</t>
  </si>
  <si>
    <t>SCOHR_6</t>
  </si>
  <si>
    <t>SCOHR_7</t>
  </si>
  <si>
    <t>SCOHR_8</t>
  </si>
  <si>
    <t>SCOHR_9</t>
  </si>
  <si>
    <t>SCOHR_10</t>
  </si>
  <si>
    <t>SCOHR_11</t>
  </si>
  <si>
    <t>SCOHR_12</t>
  </si>
  <si>
    <t>SCOHR_13</t>
  </si>
  <si>
    <t>SCOHR_14</t>
  </si>
  <si>
    <t>SCOHR_15</t>
  </si>
  <si>
    <t>SCOHR_16</t>
  </si>
  <si>
    <t>SCOHR_17</t>
  </si>
  <si>
    <t>SCOHR_18</t>
  </si>
  <si>
    <t>SCOHR_19</t>
  </si>
  <si>
    <t>SCOHR_20</t>
  </si>
  <si>
    <t>NOTES_1</t>
  </si>
  <si>
    <t>NOTES_2</t>
  </si>
  <si>
    <t>NOTES_3</t>
  </si>
  <si>
    <t>NOTES_4</t>
  </si>
  <si>
    <t>TK_enroll</t>
  </si>
  <si>
    <t>K_firstyear</t>
  </si>
  <si>
    <t>G1_firstyear</t>
  </si>
  <si>
    <t>Kindergarten Oral Health Assessment (KOHA): District Summary Tool (updated 2024)</t>
  </si>
  <si>
    <t>Total reported TK enrolled (Include TK starting school year 2025-2026)</t>
  </si>
  <si>
    <t>Total reported first graders (if first year in public school)</t>
  </si>
  <si>
    <r>
      <t xml:space="preserve">The number of students reported to have submitted a signed Waiver of Oral Health Assessment Requirement should equal the </t>
    </r>
    <r>
      <rPr>
        <b/>
        <sz val="11"/>
        <color theme="1"/>
        <rFont val="Calibri"/>
        <family val="2"/>
        <scheme val="minor"/>
      </rPr>
      <t>sum</t>
    </r>
    <r>
      <rPr>
        <sz val="11"/>
        <color theme="1"/>
        <rFont val="Calibri"/>
        <family val="2"/>
        <scheme val="minor"/>
      </rPr>
      <t xml:space="preserve"> of:
- the number of waivers marked "Cannot find a dental office that will take my child's dental insurance plan,"
- the number of waivers marked "I cannot afford a dental check-up for my child,"
- the number of waivers marked "I cannot find the time to get to a dentist,"
- the number of waivers marked "I cannot get to a dentist easily,"
- the number of waivers marked "I do not believe my child would benefit from an assessment," and
- the number of waivers marked "Other"
Please detail in the NOTES why there is a discrepancy.</t>
    </r>
  </si>
  <si>
    <t>The sum of numbers entered for items H-L should equal the number entered for item G</t>
  </si>
  <si>
    <t>H-L</t>
  </si>
  <si>
    <r>
      <t xml:space="preserve">The number of students eligible for the assessment (TK + first year Kindergarteners + first year first graders) should equal the </t>
    </r>
    <r>
      <rPr>
        <b/>
        <sz val="11"/>
        <color theme="1"/>
        <rFont val="Calibri"/>
        <family val="2"/>
        <scheme val="minor"/>
      </rPr>
      <t>sum</t>
    </r>
    <r>
      <rPr>
        <sz val="11"/>
        <color theme="1"/>
        <rFont val="Calibri"/>
        <family val="2"/>
        <scheme val="minor"/>
      </rPr>
      <t xml:space="preserve"> of:
- the number of students that did not submit either the assessment or waiver (nonresponse);
- the number of students that submitted a signed Oral Health Assessment Form; and 
- the number of students that submitted a signed Waiver of Oral Health Assessment Requirement
Please detail in the NOTES why there is a discrepancy.</t>
    </r>
  </si>
  <si>
    <t>Please check this section for discrepancies. The sum of numbers entered for items E-G should equal the number in item D. If possible, please share in the section NOTES why this is not the case</t>
  </si>
  <si>
    <t>A-G</t>
  </si>
  <si>
    <t>Number of students who submitted a signed on-site dental screening opt out letter</t>
  </si>
  <si>
    <t>X</t>
  </si>
  <si>
    <r>
      <t xml:space="preserve">ON-SITE DENTAL SCREENING OPT OUT LETTER
</t>
    </r>
    <r>
      <rPr>
        <b/>
        <i/>
        <sz val="11"/>
        <color theme="1"/>
        <rFont val="Calibri"/>
        <family val="2"/>
        <scheme val="minor"/>
      </rPr>
      <t>(Only applicable if your school had on-site dental screenings using passive consent)</t>
    </r>
  </si>
  <si>
    <t>From the collected Oral Health Assessment Forms, the total forms marked "No" for Child received needed treatment. This would be completed by the school if the school does not have capacity to follow up with the parent/guardian.</t>
  </si>
  <si>
    <r>
      <t># of forms marked "</t>
    </r>
    <r>
      <rPr>
        <b/>
        <sz val="11"/>
        <color theme="1"/>
        <rFont val="Calibri"/>
        <family val="2"/>
        <scheme val="minor"/>
      </rPr>
      <t>I don't know</t>
    </r>
    <r>
      <rPr>
        <sz val="11"/>
        <color theme="1"/>
        <rFont val="Calibri"/>
        <family val="2"/>
        <scheme val="minor"/>
      </rPr>
      <t>" for Child received needed treatment</t>
    </r>
  </si>
  <si>
    <t>W</t>
  </si>
  <si>
    <t>From the collected Oral Health Assessment Forms, the total forms marked "No" for Child received needed treatment. This would be completed by the school if the school has capacity to follow up with the parent/guardian and they indicate their child has not received treatment</t>
  </si>
  <si>
    <r>
      <t># of forms marked "</t>
    </r>
    <r>
      <rPr>
        <b/>
        <sz val="11"/>
        <color theme="1"/>
        <rFont val="Calibri"/>
        <family val="2"/>
        <scheme val="minor"/>
      </rPr>
      <t>No</t>
    </r>
    <r>
      <rPr>
        <sz val="11"/>
        <color theme="1"/>
        <rFont val="Calibri"/>
        <family val="2"/>
        <scheme val="minor"/>
      </rPr>
      <t>" for Child received needed treatment</t>
    </r>
  </si>
  <si>
    <t>V</t>
  </si>
  <si>
    <t>From the collected Oral Health Assessment Forms, the total forms marked "Yes" for Child received needed treatment. This would be completed by:
a) the dental professional if child received treatment before the form was submitted to the school, OR
b) the school if the school has capacity to follow up with the parent/guardian and they indicate their child received treatment</t>
  </si>
  <si>
    <r>
      <t># of forms marked "</t>
    </r>
    <r>
      <rPr>
        <b/>
        <sz val="11"/>
        <color theme="1"/>
        <rFont val="Calibri"/>
        <family val="2"/>
        <scheme val="minor"/>
      </rPr>
      <t>Yes</t>
    </r>
    <r>
      <rPr>
        <sz val="11"/>
        <color theme="1"/>
        <rFont val="Calibri"/>
        <family val="2"/>
        <scheme val="minor"/>
      </rPr>
      <t>" for Child received needed treatment</t>
    </r>
  </si>
  <si>
    <t>U</t>
  </si>
  <si>
    <t>From the collected Oral Health Assessment Forms, the total forms with a date listed for the child's follow up appointment. This would be completed by:
a) the dental professional if follow up appointment was scheduled for child before form was submitted to the school, OR
b) the school if the school has capacity to follow up with the parent/guardian and they indicate their child has a follow up appointment</t>
  </si>
  <si>
    <t>T</t>
  </si>
  <si>
    <t>From the collected Oral Health Assessment Forms, the total forms with a date listed for when the parent/guardian was notified that the child has an urgent dental care need. If child is assessed at a dental office, this would be completed by the dental professional that conducted the oral health assessment and signed the form.</t>
  </si>
  <si>
    <t># of forms with dates for when parent/guardian was notified child had urgent dental care need</t>
  </si>
  <si>
    <t>S</t>
  </si>
  <si>
    <t>From the collected Oral Health Assessment Forms, the total number of students who had an assessment marked "Urgent care needed" for Treatment Urgency</t>
  </si>
  <si>
    <t># of forms marked "Urgent care needed"</t>
  </si>
  <si>
    <t>R</t>
  </si>
  <si>
    <t>From the collected Oral Health Assessment Forms, the total number of students who had an assessment marked "Early dental care recommended" for Treatment Urgency</t>
  </si>
  <si>
    <t># of forms marked "Early dental care recommended"</t>
  </si>
  <si>
    <t>Q</t>
  </si>
  <si>
    <t>From the collected Oral Health Assessment Forms, the total number of students who had an assessment marked "No obvious problem found" for Treatment Urgency</t>
  </si>
  <si>
    <t># of forms marked "No obvious problem"</t>
  </si>
  <si>
    <t>P</t>
  </si>
  <si>
    <t>From the collected Oral Health Assessment Forms, the total number of students who had an assessment marked "Yes" for Caries Experience</t>
  </si>
  <si>
    <r>
      <t xml:space="preserve"># of forms marked "Yes" for </t>
    </r>
    <r>
      <rPr>
        <b/>
        <sz val="11"/>
        <color theme="1"/>
        <rFont val="Calibri"/>
        <family val="2"/>
        <scheme val="minor"/>
      </rPr>
      <t>caries experience</t>
    </r>
  </si>
  <si>
    <t>O</t>
  </si>
  <si>
    <t>From the collected Oral Health Assessment Forms, the total number of students who had an assessment marked "Yes" for Visible Decay Present</t>
  </si>
  <si>
    <r>
      <t xml:space="preserve"># of forms marked "Yes" for </t>
    </r>
    <r>
      <rPr>
        <b/>
        <sz val="11"/>
        <color theme="1"/>
        <rFont val="Calibri"/>
        <family val="2"/>
        <scheme val="minor"/>
      </rPr>
      <t>untreated decay</t>
    </r>
  </si>
  <si>
    <t>N</t>
  </si>
  <si>
    <t>ORAL HEALTH ASSESSMENT FORM (Sections 2 and 3 on form)</t>
  </si>
  <si>
    <t>The number of students who submitted a signed waiver for "Other" reason.</t>
  </si>
  <si>
    <t>M</t>
  </si>
  <si>
    <t>The number of students who submitted a signed waiver for the reason "I do not believe my child would benefit from an assessment."</t>
  </si>
  <si>
    <t>L</t>
  </si>
  <si>
    <t>The number of students who submitted a signed waiver for the reason "I cannot get to a dentist easily."</t>
  </si>
  <si>
    <t>K</t>
  </si>
  <si>
    <t>The number of students who submitted a signed waiver for the reason "I cannot find the time to get to a dentist."</t>
  </si>
  <si>
    <t>J</t>
  </si>
  <si>
    <t>The number of students who submitted a signed waiver for the reason "I cannot afford an assessment for my child."</t>
  </si>
  <si>
    <t>I</t>
  </si>
  <si>
    <t>The number of students who submitted a signed waiver for the reason "I cannot find a dental office that will take my child’s dental insurance plan."</t>
  </si>
  <si>
    <t>H</t>
  </si>
  <si>
    <t>WAIVER OF ORAL HEALTH ASSESSMENT REQUIREMENT (Section 2 on waiver)</t>
  </si>
  <si>
    <t>This is the number of students that submitted a Waiver of Oral Health Assessment Requirement form with Section 2 completed and signed by their parent or guardian. This number should equal the sum of the numbers entered for items G-L.</t>
  </si>
  <si>
    <r>
      <t xml:space="preserve"># of students who submitted a </t>
    </r>
    <r>
      <rPr>
        <b/>
        <sz val="11"/>
        <color theme="1"/>
        <rFont val="Calibri"/>
        <family val="2"/>
        <scheme val="minor"/>
      </rPr>
      <t>waiver signed by a parent/guardian</t>
    </r>
  </si>
  <si>
    <t>G</t>
  </si>
  <si>
    <t>This is the number of students that submitted proof of receiving an oral health assessment by submitting an Oral Health Assessment Form with Section 2 completed and signed by a dental professional.</t>
  </si>
  <si>
    <r>
      <t xml:space="preserve"># of students who submitted a </t>
    </r>
    <r>
      <rPr>
        <b/>
        <sz val="11"/>
        <color theme="1"/>
        <rFont val="Calibri"/>
        <family val="2"/>
        <scheme val="minor"/>
      </rPr>
      <t>completed Oral Health Assessment Form signed by a dental professional</t>
    </r>
  </si>
  <si>
    <t>F</t>
  </si>
  <si>
    <r>
      <t xml:space="preserve"># of students who </t>
    </r>
    <r>
      <rPr>
        <b/>
        <sz val="11"/>
        <color theme="1"/>
        <rFont val="Calibri"/>
        <family val="2"/>
        <scheme val="minor"/>
      </rPr>
      <t>did not submit</t>
    </r>
    <r>
      <rPr>
        <sz val="11"/>
        <color theme="1"/>
        <rFont val="Calibri"/>
        <family val="2"/>
        <scheme val="minor"/>
      </rPr>
      <t xml:space="preserve"> either the oral health assessment form or a waiver</t>
    </r>
  </si>
  <si>
    <t>E</t>
  </si>
  <si>
    <t>This is the total number students entering their first year in public school reported. This number will autopopulate based on responses to items A-C. This number should equal the sum of the numbers entered for items E-G.</t>
  </si>
  <si>
    <t>D</t>
  </si>
  <si>
    <t>C</t>
  </si>
  <si>
    <t>B</t>
  </si>
  <si>
    <t>Include Transitional Kindergarten (TK) starting school year 2025-2026.</t>
  </si>
  <si>
    <t>A</t>
  </si>
  <si>
    <t>Definition</t>
  </si>
  <si>
    <t>Item</t>
  </si>
  <si>
    <t>Image 1: Copy school data from KOHA School Data Entry Tool (updated 2024), School Data Entry tab</t>
  </si>
  <si>
    <t>Images 2 and 3: Paste Values into KOHA District Summary Tool (updated 2024), District Data Entry tab</t>
  </si>
  <si>
    <t>Definitions in KOHA School Data Entry Tool</t>
  </si>
  <si>
    <t>Total reported kindergarteners enrolled (if first year in public school)</t>
  </si>
  <si>
    <t># of students who submitted a waiver signed by a parent/guardian</t>
  </si>
  <si>
    <t>Rep_waivers</t>
  </si>
  <si>
    <t>WAIVER OF KOHA REQUIREMENT</t>
  </si>
  <si>
    <t>ORAL HEALTH ASSESSMENT</t>
  </si>
  <si>
    <t>Total reported students who submitted a waiver of KOHA requirement</t>
  </si>
  <si>
    <t>Total reported waivers for 'I cannot find time'</t>
  </si>
  <si>
    <t>Total reported waivers for 'I cannot get to a dentist easily'</t>
  </si>
  <si>
    <t>FOLLOW UP</t>
  </si>
  <si>
    <t>Total students at the school eligible for the assessment</t>
  </si>
  <si>
    <r>
      <t xml:space="preserve">This tool is for school districts to compile and report data from their schools to SDCOE. Districts may also choose to report their school's data into the System for California Oral Health Reporting (SCOHR).
</t>
    </r>
    <r>
      <rPr>
        <b/>
        <sz val="11"/>
        <color theme="1"/>
        <rFont val="Calibri"/>
        <family val="2"/>
        <scheme val="minor"/>
      </rPr>
      <t xml:space="preserve">OPTION 1: TO SUBMIT YOUR SCHOOLS' DATA TO SDCOE:
</t>
    </r>
    <r>
      <rPr>
        <sz val="11"/>
        <color theme="1"/>
        <rFont val="Calibri"/>
        <family val="2"/>
        <scheme val="minor"/>
      </rPr>
      <t xml:space="preserve">If your schools used the KOHA School Data Entry Tool (updated 2024), review the tab 'School Data Entry' for any discrepancies and notes you may want to contact the school about. Go to tab 'Option 2 - Submit to District' and copy the school's data by selecting row 4 and clicking 'Copy.'
In this tool, go to the tab 'District Data Entry', click the first empty cell under District Name (starting row 4) and select Paste Values, the clipboard icon with numbers 123 (see images for reference). Please review to make sure the data transferred correctly.
Once completed for all your reporting schools, please send this excel workbook as an excel file to SDCOE.
For questions about the KOHA School Data Entry Tool (updated 2024) or this KOHA District Summary Tool (updated 2024), please contact the Local Oral Health Program.
</t>
    </r>
    <r>
      <rPr>
        <b/>
        <sz val="11"/>
        <color theme="1"/>
        <rFont val="Calibri"/>
        <family val="2"/>
        <scheme val="minor"/>
      </rPr>
      <t>OPTION 2: TO ENTER YOUR SCHOOLS' DATA INTO SCOHR (Not applicable for school year 2024 - 2025):</t>
    </r>
    <r>
      <rPr>
        <sz val="11"/>
        <color theme="1"/>
        <rFont val="Calibri"/>
        <family val="2"/>
        <scheme val="minor"/>
      </rPr>
      <t xml:space="preserve">
To enter your schools' data directly into the System for California Oral Health Reporting (SCOHR), please log in at https://ab1433.org/home/overview.
After logging in, go to the 'Date Input' menu and select 'Data Input Form.'
Search for and select your school and click on the pencil icon under 'Actions' to access the Quick Input Form.
Enter the numbers below and click 'Submit.'
If your schools used the KOHA School Data Entry Tool (updated 2024), the tab 'Option 1- Direct to SCOHR' can be referenced to enter that school's data into SCOHR's Data Input Form. 
For questions about the KOHA School Data Entry Tool (updated 2024), please contact the Local Oral Health Program.
For questions about SCOHR, please contact scohr@sjcoe.net or call (866) 762-9170.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</si>
</sst>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color theme="1"/>
      <name val="Calibri"/>
      <family val="2"/>
      <scheme val="minor"/>
    </font>
    <font>
      <b/>
      <sz val="11"/>
      <color rgb="FFFA7D00"/>
      <name val="Calibri"/>
      <family val="2"/>
      <scheme val="minor"/>
    </font>
    <font>
      <i/>
      <sz val="11"/>
      <color theme="1"/>
      <name val="Calibri"/>
      <family val="2"/>
      <scheme val="minor"/>
    </font>
    <font>
      <b/>
      <sz val="11"/>
      <color theme="0"/>
      <name val="Calibri"/>
      <family val="2"/>
      <scheme val="minor"/>
    </font>
    <font>
      <b/>
      <sz val="11"/>
      <color theme="1"/>
      <name val="Calibri"/>
      <family val="2"/>
      <scheme val="minor"/>
    </font>
    <font>
      <sz val="8"/>
      <color theme="1"/>
      <name val="Calibri"/>
      <family val="2"/>
      <scheme val="minor"/>
    </font>
    <font>
      <b/>
      <sz val="10"/>
      <color theme="0"/>
      <name val="Calibri"/>
      <family val="2"/>
      <scheme val="minor"/>
    </font>
    <font>
      <b/>
      <i/>
      <sz val="11"/>
      <color theme="1"/>
      <name val="Calibri"/>
      <family val="2"/>
      <scheme val="minor"/>
    </font>
    <font>
      <b/>
      <sz val="14"/>
      <color theme="1"/>
      <name val="Calibri"/>
      <family val="2"/>
      <scheme val="minor"/>
    </font>
    <font>
      <b/>
      <i/>
      <sz val="11"/>
      <color theme="1"/>
      <name val="Aptos"/>
      <family val="2"/>
    </font>
    <font>
      <b/>
      <i/>
      <sz val="11"/>
      <color rgb="FFFA7D00"/>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rgb="FFF2F2F2"/>
      </patternFill>
    </fill>
    <fill>
      <patternFill patternType="solid">
        <fgColor theme="7"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DFFE6"/>
        <bgColor indexed="64"/>
      </patternFill>
    </fill>
    <fill>
      <patternFill patternType="solid">
        <fgColor rgb="FFFFD1E8"/>
        <bgColor indexed="64"/>
      </patternFill>
    </fill>
    <fill>
      <patternFill patternType="solid">
        <fgColor rgb="FFC1EAFF"/>
        <bgColor indexed="64"/>
      </patternFill>
    </fill>
    <fill>
      <patternFill patternType="solid">
        <fgColor rgb="FFFFFFCC"/>
        <bgColor indexed="64"/>
      </patternFill>
    </fill>
    <fill>
      <patternFill patternType="solid">
        <fgColor theme="6"/>
        <bgColor theme="6"/>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FFD9F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indexed="64"/>
      </left>
      <right style="thin">
        <color indexed="64"/>
      </right>
      <top/>
      <bottom/>
      <diagonal/>
    </border>
    <border>
      <left/>
      <right style="thin">
        <color theme="6" tint="-0.499984740745262"/>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3" borderId="4" applyNumberFormat="0" applyAlignment="0" applyProtection="0"/>
  </cellStyleXfs>
  <cellXfs count="64">
    <xf numFmtId="0" fontId="0" fillId="0" borderId="0" xfId="0"/>
    <xf numFmtId="0" fontId="0" fillId="0" borderId="0" xfId="0" applyAlignment="1">
      <alignment horizontal="center" vertical="center"/>
    </xf>
    <xf numFmtId="0" fontId="6" fillId="7" borderId="1" xfId="0" applyFont="1" applyFill="1" applyBorder="1" applyAlignment="1">
      <alignment horizontal="center" vertical="center" wrapText="1"/>
    </xf>
    <xf numFmtId="0" fontId="6" fillId="6" borderId="9" xfId="0" applyFont="1" applyFill="1" applyBorder="1" applyAlignment="1">
      <alignment vertical="center" wrapText="1"/>
    </xf>
    <xf numFmtId="0" fontId="0" fillId="6" borderId="10" xfId="0" applyFill="1" applyBorder="1" applyAlignment="1">
      <alignment wrapText="1"/>
    </xf>
    <xf numFmtId="0" fontId="0" fillId="5" borderId="10" xfId="0" applyFill="1" applyBorder="1" applyAlignment="1">
      <alignment vertical="center" wrapText="1"/>
    </xf>
    <xf numFmtId="49" fontId="0" fillId="5" borderId="10" xfId="0" applyNumberFormat="1" applyFill="1" applyBorder="1" applyAlignment="1">
      <alignment horizontal="center" vertical="center"/>
    </xf>
    <xf numFmtId="49" fontId="0" fillId="6" borderId="10" xfId="0" applyNumberFormat="1" applyFill="1" applyBorder="1" applyAlignment="1">
      <alignment wrapText="1"/>
    </xf>
    <xf numFmtId="49" fontId="0" fillId="5" borderId="10" xfId="0" applyNumberFormat="1" applyFill="1" applyBorder="1" applyAlignment="1">
      <alignment vertical="center" wrapText="1"/>
    </xf>
    <xf numFmtId="49" fontId="0" fillId="6" borderId="10" xfId="0" applyNumberFormat="1" applyFill="1" applyBorder="1" applyAlignment="1">
      <alignment horizontal="left" vertical="center" wrapText="1"/>
    </xf>
    <xf numFmtId="49" fontId="0" fillId="6" borderId="10" xfId="0" applyNumberFormat="1" applyFill="1" applyBorder="1" applyAlignment="1">
      <alignment vertical="center" wrapText="1"/>
    </xf>
    <xf numFmtId="49" fontId="0" fillId="6" borderId="10" xfId="0" applyNumberFormat="1" applyFill="1" applyBorder="1" applyAlignment="1">
      <alignment horizontal="center" vertical="center"/>
    </xf>
    <xf numFmtId="49" fontId="0" fillId="6" borderId="10" xfId="0" applyNumberFormat="1" applyFill="1" applyBorder="1" applyAlignment="1">
      <alignment horizontal="center" vertical="center" wrapText="1"/>
    </xf>
    <xf numFmtId="49" fontId="0" fillId="6" borderId="15" xfId="0" applyNumberFormat="1" applyFill="1" applyBorder="1" applyAlignment="1">
      <alignment wrapText="1"/>
    </xf>
    <xf numFmtId="0" fontId="0" fillId="6" borderId="9" xfId="0" applyFill="1" applyBorder="1" applyAlignment="1">
      <alignment vertical="center" wrapText="1"/>
    </xf>
    <xf numFmtId="49" fontId="5" fillId="6" borderId="10" xfId="0" applyNumberFormat="1" applyFont="1" applyFill="1" applyBorder="1" applyAlignment="1">
      <alignment horizontal="left" vertical="center" wrapText="1"/>
    </xf>
    <xf numFmtId="49" fontId="3" fillId="14" borderId="10" xfId="0" applyNumberFormat="1" applyFont="1" applyFill="1" applyBorder="1" applyAlignment="1">
      <alignment horizontal="center" vertical="center"/>
    </xf>
    <xf numFmtId="49" fontId="3" fillId="14" borderId="10" xfId="0" applyNumberFormat="1" applyFont="1" applyFill="1" applyBorder="1" applyAlignment="1">
      <alignment horizontal="center" vertical="center" wrapText="1"/>
    </xf>
    <xf numFmtId="0" fontId="0" fillId="0" borderId="1" xfId="0" applyBorder="1"/>
    <xf numFmtId="0" fontId="6" fillId="7" borderId="2"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0" fillId="0" borderId="5" xfId="0" applyBorder="1"/>
    <xf numFmtId="0" fontId="6" fillId="6" borderId="1" xfId="0" applyFont="1" applyFill="1" applyBorder="1" applyAlignment="1">
      <alignment vertical="center" wrapText="1"/>
    </xf>
    <xf numFmtId="49" fontId="6" fillId="6" borderId="1" xfId="0" applyNumberFormat="1" applyFont="1" applyFill="1" applyBorder="1" applyAlignment="1">
      <alignment vertical="center" wrapText="1"/>
    </xf>
    <xf numFmtId="0" fontId="0" fillId="0" borderId="8" xfId="0" applyBorder="1"/>
    <xf numFmtId="0" fontId="0" fillId="0" borderId="2" xfId="0" applyBorder="1"/>
    <xf numFmtId="1" fontId="11" fillId="3" borderId="1" xfId="1" applyNumberFormat="1" applyFont="1" applyBorder="1" applyAlignment="1">
      <alignment horizontal="center" vertical="center"/>
    </xf>
    <xf numFmtId="0" fontId="10" fillId="5" borderId="1" xfId="0" applyFont="1" applyFill="1" applyBorder="1" applyAlignment="1">
      <alignment horizontal="left" vertical="center"/>
    </xf>
    <xf numFmtId="0" fontId="10" fillId="5" borderId="1" xfId="0" applyFont="1" applyFill="1" applyBorder="1" applyAlignment="1">
      <alignment horizontal="left" wrapText="1"/>
    </xf>
    <xf numFmtId="0" fontId="10" fillId="2" borderId="1" xfId="0" quotePrefix="1" applyFont="1" applyFill="1" applyBorder="1" applyAlignment="1">
      <alignment horizontal="left" wrapText="1"/>
    </xf>
    <xf numFmtId="0" fontId="10" fillId="2" borderId="1" xfId="0" applyFont="1" applyFill="1" applyBorder="1" applyAlignment="1">
      <alignment horizontal="left" wrapText="1"/>
    </xf>
    <xf numFmtId="0" fontId="10" fillId="16" borderId="1" xfId="0" quotePrefix="1" applyFont="1" applyFill="1" applyBorder="1" applyAlignment="1">
      <alignment horizontal="left" wrapText="1"/>
    </xf>
    <xf numFmtId="0" fontId="10" fillId="16" borderId="1" xfId="0" applyFont="1" applyFill="1" applyBorder="1" applyAlignment="1">
      <alignment horizontal="left" wrapText="1"/>
    </xf>
    <xf numFmtId="0" fontId="10" fillId="4" borderId="1"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17" borderId="1" xfId="0" applyFont="1" applyFill="1" applyBorder="1" applyAlignment="1">
      <alignment vertical="center" textRotation="90"/>
    </xf>
    <xf numFmtId="0" fontId="4" fillId="12" borderId="17" xfId="0" applyFont="1" applyFill="1" applyBorder="1" applyAlignment="1">
      <alignment vertical="center"/>
    </xf>
    <xf numFmtId="0" fontId="4" fillId="12" borderId="3" xfId="0" applyFont="1" applyFill="1" applyBorder="1" applyAlignment="1">
      <alignment vertical="center"/>
    </xf>
    <xf numFmtId="0" fontId="7" fillId="12" borderId="3" xfId="0" applyFont="1" applyFill="1" applyBorder="1" applyAlignment="1">
      <alignment horizontal="center" vertical="center"/>
    </xf>
    <xf numFmtId="49" fontId="7" fillId="12" borderId="3" xfId="0" applyNumberFormat="1" applyFont="1" applyFill="1" applyBorder="1" applyAlignment="1">
      <alignment horizontal="center" vertical="center"/>
    </xf>
    <xf numFmtId="0" fontId="7" fillId="12" borderId="16" xfId="0" applyFont="1" applyFill="1" applyBorder="1" applyAlignment="1">
      <alignment horizontal="center" vertical="center"/>
    </xf>
    <xf numFmtId="0" fontId="0" fillId="0" borderId="6" xfId="0" applyBorder="1"/>
    <xf numFmtId="0" fontId="0" fillId="0" borderId="7" xfId="0" applyBorder="1"/>
    <xf numFmtId="0" fontId="0" fillId="0" borderId="0" xfId="0" applyAlignment="1">
      <alignment horizontal="left" vertical="top" wrapText="1"/>
    </xf>
    <xf numFmtId="0" fontId="3" fillId="0" borderId="0" xfId="0" applyFont="1" applyAlignment="1">
      <alignment horizontal="left"/>
    </xf>
    <xf numFmtId="0" fontId="1" fillId="5" borderId="0" xfId="0" applyFont="1" applyFill="1" applyAlignment="1">
      <alignment horizontal="left" vertical="center"/>
    </xf>
    <xf numFmtId="49" fontId="9" fillId="0" borderId="10" xfId="0" applyNumberFormat="1" applyFont="1" applyBorder="1" applyAlignment="1">
      <alignment horizontal="center"/>
    </xf>
    <xf numFmtId="49" fontId="5" fillId="13" borderId="14" xfId="0" applyNumberFormat="1" applyFont="1" applyFill="1" applyBorder="1" applyAlignment="1">
      <alignment horizontal="center" vertical="center"/>
    </xf>
    <xf numFmtId="49" fontId="5" fillId="13" borderId="13" xfId="0" applyNumberFormat="1" applyFont="1" applyFill="1" applyBorder="1" applyAlignment="1">
      <alignment horizontal="center" vertical="center"/>
    </xf>
    <xf numFmtId="49" fontId="5" fillId="13" borderId="12" xfId="0" applyNumberFormat="1" applyFont="1" applyFill="1" applyBorder="1" applyAlignment="1">
      <alignment horizontal="center" vertical="center"/>
    </xf>
    <xf numFmtId="49" fontId="5" fillId="13" borderId="14" xfId="0" applyNumberFormat="1" applyFont="1" applyFill="1" applyBorder="1" applyAlignment="1">
      <alignment horizontal="center" vertical="center" wrapText="1"/>
    </xf>
    <xf numFmtId="49" fontId="5" fillId="13" borderId="13" xfId="0" applyNumberFormat="1" applyFont="1" applyFill="1" applyBorder="1" applyAlignment="1">
      <alignment horizontal="center" vertical="center" wrapText="1"/>
    </xf>
    <xf numFmtId="49" fontId="5" fillId="13" borderId="12" xfId="0" applyNumberFormat="1" applyFont="1" applyFill="1" applyBorder="1" applyAlignment="1">
      <alignment horizontal="center" vertical="center" wrapText="1"/>
    </xf>
    <xf numFmtId="0" fontId="10" fillId="5" borderId="1" xfId="0" applyFont="1" applyFill="1" applyBorder="1" applyAlignment="1">
      <alignment horizontal="center" vertical="center" textRotation="90" wrapText="1"/>
    </xf>
    <xf numFmtId="0" fontId="10" fillId="16" borderId="1" xfId="0" applyFont="1" applyFill="1" applyBorder="1" applyAlignment="1">
      <alignment horizontal="center" vertical="center" textRotation="90" wrapText="1"/>
    </xf>
    <xf numFmtId="0" fontId="10" fillId="2" borderId="1" xfId="0" applyFont="1" applyFill="1" applyBorder="1" applyAlignment="1">
      <alignment horizontal="center" vertical="center" textRotation="90" wrapText="1"/>
    </xf>
    <xf numFmtId="0" fontId="10" fillId="15" borderId="1" xfId="0" applyFont="1" applyFill="1" applyBorder="1" applyAlignment="1">
      <alignment horizontal="center"/>
    </xf>
    <xf numFmtId="0" fontId="10" fillId="4" borderId="2" xfId="0" applyFont="1" applyFill="1" applyBorder="1" applyAlignment="1">
      <alignment horizontal="center" vertical="center" textRotation="90"/>
    </xf>
    <xf numFmtId="0" fontId="10" fillId="4" borderId="11" xfId="0" applyFont="1" applyFill="1" applyBorder="1" applyAlignment="1">
      <alignment horizontal="center" vertical="center" textRotation="90"/>
    </xf>
    <xf numFmtId="0" fontId="10" fillId="4" borderId="3" xfId="0" applyFont="1" applyFill="1" applyBorder="1" applyAlignment="1">
      <alignment horizontal="center" vertical="center" textRotation="90"/>
    </xf>
  </cellXfs>
  <cellStyles count="2">
    <cellStyle name="Calculation" xfId="1" builtinId="22"/>
    <cellStyle name="Normal" xfId="0" builtinId="0"/>
  </cellStyles>
  <dxfs count="34">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name val="Calibri"/>
        <family val="2"/>
        <scheme val="minor"/>
      </font>
      <fill>
        <patternFill patternType="solid">
          <fgColor theme="6"/>
          <bgColor theme="6"/>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D9F7"/>
      <color rgb="FFCC66FF"/>
      <color rgb="FF9933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3174</xdr:colOff>
      <xdr:row>30</xdr:row>
      <xdr:rowOff>3174</xdr:rowOff>
    </xdr:from>
    <xdr:to>
      <xdr:col>15</xdr:col>
      <xdr:colOff>492125</xdr:colOff>
      <xdr:row>50</xdr:row>
      <xdr:rowOff>136524</xdr:rowOff>
    </xdr:to>
    <xdr:grpSp>
      <xdr:nvGrpSpPr>
        <xdr:cNvPr id="7" name="Group 6">
          <a:extLst>
            <a:ext uri="{FF2B5EF4-FFF2-40B4-BE49-F238E27FC236}">
              <a16:creationId xmlns:a16="http://schemas.microsoft.com/office/drawing/2014/main" id="{DAB9B783-24CD-B599-EB45-2198099D5991}"/>
            </a:ext>
          </a:extLst>
        </xdr:cNvPr>
        <xdr:cNvGrpSpPr/>
      </xdr:nvGrpSpPr>
      <xdr:grpSpPr>
        <a:xfrm>
          <a:off x="4241799" y="10728324"/>
          <a:ext cx="5365751" cy="3943350"/>
          <a:chOff x="6115049" y="231774"/>
          <a:chExt cx="5372101" cy="3752850"/>
        </a:xfrm>
      </xdr:grpSpPr>
      <xdr:pic>
        <xdr:nvPicPr>
          <xdr:cNvPr id="2" name="Picture 1">
            <a:extLst>
              <a:ext uri="{FF2B5EF4-FFF2-40B4-BE49-F238E27FC236}">
                <a16:creationId xmlns:a16="http://schemas.microsoft.com/office/drawing/2014/main" id="{CF545863-E379-B57E-D70A-25E32E60D651}"/>
              </a:ext>
            </a:extLst>
          </xdr:cNvPr>
          <xdr:cNvPicPr>
            <a:picLocks noChangeAspect="1"/>
          </xdr:cNvPicPr>
        </xdr:nvPicPr>
        <xdr:blipFill rotWithShape="1">
          <a:blip xmlns:r="http://schemas.openxmlformats.org/officeDocument/2006/relationships" r:embed="rId1"/>
          <a:srcRect r="23886"/>
          <a:stretch/>
        </xdr:blipFill>
        <xdr:spPr>
          <a:xfrm>
            <a:off x="6115049" y="231774"/>
            <a:ext cx="5372101" cy="3752850"/>
          </a:xfrm>
          <a:prstGeom prst="rect">
            <a:avLst/>
          </a:prstGeom>
        </xdr:spPr>
      </xdr:pic>
      <xdr:cxnSp macro="">
        <xdr:nvCxnSpPr>
          <xdr:cNvPr id="4" name="Straight Arrow Connector 3">
            <a:extLst>
              <a:ext uri="{FF2B5EF4-FFF2-40B4-BE49-F238E27FC236}">
                <a16:creationId xmlns:a16="http://schemas.microsoft.com/office/drawing/2014/main" id="{F1C23878-94A1-3040-81B2-98A3F00E3A67}"/>
              </a:ext>
            </a:extLst>
          </xdr:cNvPr>
          <xdr:cNvCxnSpPr/>
        </xdr:nvCxnSpPr>
        <xdr:spPr>
          <a:xfrm flipH="1">
            <a:off x="8331200" y="2501900"/>
            <a:ext cx="117475" cy="190500"/>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0</xdr:col>
      <xdr:colOff>0</xdr:colOff>
      <xdr:row>3</xdr:row>
      <xdr:rowOff>22224</xdr:rowOff>
    </xdr:from>
    <xdr:to>
      <xdr:col>9</xdr:col>
      <xdr:colOff>228600</xdr:colOff>
      <xdr:row>27</xdr:row>
      <xdr:rowOff>38100</xdr:rowOff>
    </xdr:to>
    <xdr:grpSp>
      <xdr:nvGrpSpPr>
        <xdr:cNvPr id="11" name="Group 10">
          <a:extLst>
            <a:ext uri="{FF2B5EF4-FFF2-40B4-BE49-F238E27FC236}">
              <a16:creationId xmlns:a16="http://schemas.microsoft.com/office/drawing/2014/main" id="{D5072D0A-7FE1-79EC-5FAC-25A495682CB3}"/>
            </a:ext>
          </a:extLst>
        </xdr:cNvPr>
        <xdr:cNvGrpSpPr/>
      </xdr:nvGrpSpPr>
      <xdr:grpSpPr>
        <a:xfrm>
          <a:off x="0" y="5603874"/>
          <a:ext cx="5686425" cy="4587876"/>
          <a:chOff x="206375" y="384174"/>
          <a:chExt cx="5289550" cy="4121756"/>
        </a:xfrm>
      </xdr:grpSpPr>
      <xdr:pic>
        <xdr:nvPicPr>
          <xdr:cNvPr id="6" name="Picture 5">
            <a:extLst>
              <a:ext uri="{FF2B5EF4-FFF2-40B4-BE49-F238E27FC236}">
                <a16:creationId xmlns:a16="http://schemas.microsoft.com/office/drawing/2014/main" id="{4F85999F-E761-64F5-18A9-B3FAFEB2D4C3}"/>
              </a:ext>
            </a:extLst>
          </xdr:cNvPr>
          <xdr:cNvPicPr>
            <a:picLocks noChangeAspect="1"/>
          </xdr:cNvPicPr>
        </xdr:nvPicPr>
        <xdr:blipFill>
          <a:blip xmlns:r="http://schemas.openxmlformats.org/officeDocument/2006/relationships" r:embed="rId2"/>
          <a:stretch>
            <a:fillRect/>
          </a:stretch>
        </xdr:blipFill>
        <xdr:spPr>
          <a:xfrm>
            <a:off x="206375" y="384174"/>
            <a:ext cx="5289550" cy="4121756"/>
          </a:xfrm>
          <a:prstGeom prst="rect">
            <a:avLst/>
          </a:prstGeom>
        </xdr:spPr>
      </xdr:pic>
      <xdr:cxnSp macro="">
        <xdr:nvCxnSpPr>
          <xdr:cNvPr id="8" name="Straight Arrow Connector 7">
            <a:extLst>
              <a:ext uri="{FF2B5EF4-FFF2-40B4-BE49-F238E27FC236}">
                <a16:creationId xmlns:a16="http://schemas.microsoft.com/office/drawing/2014/main" id="{640D42E6-4062-408B-97A4-9632A2393453}"/>
              </a:ext>
            </a:extLst>
          </xdr:cNvPr>
          <xdr:cNvCxnSpPr/>
        </xdr:nvCxnSpPr>
        <xdr:spPr>
          <a:xfrm flipH="1">
            <a:off x="1740840" y="2698053"/>
            <a:ext cx="117403" cy="190069"/>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0</xdr:col>
      <xdr:colOff>19050</xdr:colOff>
      <xdr:row>30</xdr:row>
      <xdr:rowOff>19050</xdr:rowOff>
    </xdr:from>
    <xdr:to>
      <xdr:col>6</xdr:col>
      <xdr:colOff>311150</xdr:colOff>
      <xdr:row>56</xdr:row>
      <xdr:rowOff>131106</xdr:rowOff>
    </xdr:to>
    <xdr:grpSp>
      <xdr:nvGrpSpPr>
        <xdr:cNvPr id="14" name="Group 13">
          <a:extLst>
            <a:ext uri="{FF2B5EF4-FFF2-40B4-BE49-F238E27FC236}">
              <a16:creationId xmlns:a16="http://schemas.microsoft.com/office/drawing/2014/main" id="{18EFCAAC-8650-DFA3-F2C7-AB4DCD434197}"/>
            </a:ext>
          </a:extLst>
        </xdr:cNvPr>
        <xdr:cNvGrpSpPr/>
      </xdr:nvGrpSpPr>
      <xdr:grpSpPr>
        <a:xfrm>
          <a:off x="19050" y="10744200"/>
          <a:ext cx="3921125" cy="5065056"/>
          <a:chOff x="7493000" y="9474200"/>
          <a:chExt cx="3956050" cy="4823756"/>
        </a:xfrm>
      </xdr:grpSpPr>
      <xdr:pic>
        <xdr:nvPicPr>
          <xdr:cNvPr id="12" name="Picture 11">
            <a:extLst>
              <a:ext uri="{FF2B5EF4-FFF2-40B4-BE49-F238E27FC236}">
                <a16:creationId xmlns:a16="http://schemas.microsoft.com/office/drawing/2014/main" id="{FED70531-13A3-9CD0-50B1-8B32A3BBACCD}"/>
              </a:ext>
            </a:extLst>
          </xdr:cNvPr>
          <xdr:cNvPicPr>
            <a:picLocks noChangeAspect="1"/>
          </xdr:cNvPicPr>
        </xdr:nvPicPr>
        <xdr:blipFill>
          <a:blip xmlns:r="http://schemas.openxmlformats.org/officeDocument/2006/relationships" r:embed="rId3"/>
          <a:stretch>
            <a:fillRect/>
          </a:stretch>
        </xdr:blipFill>
        <xdr:spPr>
          <a:xfrm>
            <a:off x="7493000" y="9474200"/>
            <a:ext cx="3956050" cy="4823756"/>
          </a:xfrm>
          <a:prstGeom prst="rect">
            <a:avLst/>
          </a:prstGeom>
        </xdr:spPr>
      </xdr:pic>
      <xdr:cxnSp macro="">
        <xdr:nvCxnSpPr>
          <xdr:cNvPr id="13" name="Straight Arrow Connector 12">
            <a:extLst>
              <a:ext uri="{FF2B5EF4-FFF2-40B4-BE49-F238E27FC236}">
                <a16:creationId xmlns:a16="http://schemas.microsoft.com/office/drawing/2014/main" id="{2D985CB3-1A56-476F-AD49-342568492D56}"/>
              </a:ext>
            </a:extLst>
          </xdr:cNvPr>
          <xdr:cNvCxnSpPr/>
        </xdr:nvCxnSpPr>
        <xdr:spPr>
          <a:xfrm flipH="1">
            <a:off x="7810499" y="12458699"/>
            <a:ext cx="117475" cy="187486"/>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79E4-BDE6-4FF5-B125-80D1AB3AC060}" name="Table2" displayName="Table2" ref="A3:AD151" totalsRowShown="0" headerRowDxfId="33" headerRowBorderDxfId="32" tableBorderDxfId="31" totalsRowBorderDxfId="30" dataCellStyle="Normal">
  <autoFilter ref="A3:AD151" xr:uid="{253879E4-BDE6-4FF5-B125-80D1AB3AC060}"/>
  <tableColumns count="30">
    <tableColumn id="1" xr3:uid="{F82E3D7E-28C8-4A2A-A937-C46B87B3821A}" name="DISTRICT" dataDxfId="29" dataCellStyle="Normal"/>
    <tableColumn id="2" xr3:uid="{5455BA4D-3306-4DD2-B7F7-0C28091C920E}" name="SCHOOL" dataDxfId="28" dataCellStyle="Normal"/>
    <tableColumn id="3" xr3:uid="{2670A44C-0B24-4968-9682-AD4F8BE9321C}" name="SCOHR_1" dataDxfId="27" dataCellStyle="Normal"/>
    <tableColumn id="4" xr3:uid="{E84E4A35-E2FD-4C7A-9B17-469E02210021}" name="SCOHR_2" dataDxfId="26" dataCellStyle="Normal"/>
    <tableColumn id="5" xr3:uid="{ED4982A8-BD67-458E-892A-5E497D2B6685}" name="SCOHR_3" dataDxfId="25" dataCellStyle="Normal"/>
    <tableColumn id="6" xr3:uid="{567F6844-0269-41C2-9B3C-A3AC071C2D66}" name="SCOHR_4" dataDxfId="24" dataCellStyle="Normal"/>
    <tableColumn id="7" xr3:uid="{8C7E1619-2AE2-4B95-98C2-FAD0E09B8711}" name="SCOHR_5" dataDxfId="23" dataCellStyle="Normal"/>
    <tableColumn id="8" xr3:uid="{8B67E3DC-B2E9-43B0-A510-785014914A3D}" name="SCOHR_6" dataDxfId="22" dataCellStyle="Normal"/>
    <tableColumn id="9" xr3:uid="{EE156C9C-04E2-4C68-9778-7964DB3B9E59}" name="SCOHR_7" dataDxfId="21" dataCellStyle="Normal"/>
    <tableColumn id="10" xr3:uid="{9E530874-AD55-40AC-887B-F320F63B2250}" name="SCOHR_8" dataDxfId="20" dataCellStyle="Normal"/>
    <tableColumn id="11" xr3:uid="{06362341-37DA-45DE-89C8-2E776EF7F682}" name="SCOHR_9" dataDxfId="19" dataCellStyle="Normal"/>
    <tableColumn id="12" xr3:uid="{DFCA80DA-1B28-416A-862E-C561C336CA6D}" name="SCOHR_10" dataDxfId="18" dataCellStyle="Normal"/>
    <tableColumn id="13" xr3:uid="{4EF068F1-B827-4418-BC29-AD267E537DBF}" name="SCOHR_11" dataDxfId="17" dataCellStyle="Normal"/>
    <tableColumn id="14" xr3:uid="{C61EF876-54FA-41F1-9EE6-6CA5F99A9F67}" name="SCOHR_12" dataDxfId="16" dataCellStyle="Normal"/>
    <tableColumn id="15" xr3:uid="{C3C14870-DE1D-4C88-B74C-ADEE5B026F74}" name="SCOHR_13" dataDxfId="15" dataCellStyle="Normal"/>
    <tableColumn id="16" xr3:uid="{6DF7EBB8-9BE9-483E-B1A7-8AC3724D2EE1}" name="SCOHR_14" dataDxfId="14" dataCellStyle="Normal"/>
    <tableColumn id="17" xr3:uid="{006366A0-EEC6-4C75-85B3-ECB76C8A13FA}" name="SCOHR_15" dataDxfId="13" dataCellStyle="Normal"/>
    <tableColumn id="18" xr3:uid="{A6E018A7-71E1-49DD-B499-FD15FD77131F}" name="SCOHR_16" dataDxfId="12" dataCellStyle="Normal"/>
    <tableColumn id="19" xr3:uid="{D72A254F-2FBD-4F43-8448-269414D7FEC3}" name="SCOHR_17" dataDxfId="11" dataCellStyle="Normal"/>
    <tableColumn id="20" xr3:uid="{5E5734D3-23C0-4D5F-BFBC-E48BC70749B1}" name="SCOHR_18" dataDxfId="10" dataCellStyle="Normal"/>
    <tableColumn id="21" xr3:uid="{772215A5-C555-44EA-8871-05C9084C880D}" name="SCOHR_19" dataDxfId="9" dataCellStyle="Normal"/>
    <tableColumn id="22" xr3:uid="{F9FEA5C4-71C7-473B-9236-52DBF3F1DCFC}" name="SCOHR_20" dataDxfId="8" dataCellStyle="Normal"/>
    <tableColumn id="23" xr3:uid="{45CFDE41-A142-451D-B5C2-CE4EBCBF28EE}" name="NOTES_1" dataDxfId="7" dataCellStyle="Normal"/>
    <tableColumn id="24" xr3:uid="{1563A1D7-7B53-4083-BEC7-112477621903}" name="NOTES_2" dataDxfId="6" dataCellStyle="Normal"/>
    <tableColumn id="25" xr3:uid="{2F7781ED-2B0B-4305-95F9-BA615B1021FD}" name="NOTES_3" dataDxfId="5" dataCellStyle="Normal"/>
    <tableColumn id="26" xr3:uid="{C452E456-18AD-495C-95A5-CAE3634B8D0F}" name="NOTES_4" dataDxfId="4" dataCellStyle="Normal"/>
    <tableColumn id="27" xr3:uid="{2D7F3CE6-286F-4F52-B4D9-367B1CDDF5DF}" name="TK_enroll" dataDxfId="3" dataCellStyle="Normal"/>
    <tableColumn id="28" xr3:uid="{88AC9B14-9324-43BE-9B7C-35372156C4DD}" name="K_firstyear" dataDxfId="2" dataCellStyle="Normal"/>
    <tableColumn id="29" xr3:uid="{D610B43F-D812-4123-A00B-91F6BC0ED21E}" name="G1_firstyear" dataDxfId="1" dataCellStyle="Normal"/>
    <tableColumn id="30" xr3:uid="{F4D24131-03E1-4EBA-B1D5-2B78AC2CD19D}" name="Rep_waivers" dataDxfId="0" dataCellStyle="Normal"/>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2406-6023-430E-AE74-1D33E5C7F7AB}">
  <sheetPr>
    <tabColor theme="6"/>
  </sheetPr>
  <dimension ref="A1:L30"/>
  <sheetViews>
    <sheetView showOutlineSymbols="0" showWhiteSpace="0" workbookViewId="0">
      <selection sqref="A1:L1"/>
    </sheetView>
  </sheetViews>
  <sheetFormatPr defaultRowHeight="15" x14ac:dyDescent="0.25"/>
  <cols>
    <col min="1" max="1" width="8.7109375" customWidth="1"/>
  </cols>
  <sheetData>
    <row r="1" spans="1:12" ht="409.6" customHeight="1" x14ac:dyDescent="0.25">
      <c r="A1" s="47" t="s">
        <v>159</v>
      </c>
      <c r="B1" s="47"/>
      <c r="C1" s="47"/>
      <c r="D1" s="47"/>
      <c r="E1" s="47"/>
      <c r="F1" s="47"/>
      <c r="G1" s="47"/>
      <c r="H1" s="47"/>
      <c r="I1" s="47"/>
      <c r="J1" s="47"/>
      <c r="K1" s="47"/>
      <c r="L1" s="47"/>
    </row>
    <row r="3" spans="1:12" x14ac:dyDescent="0.25">
      <c r="A3" s="48" t="s">
        <v>146</v>
      </c>
      <c r="B3" s="48"/>
      <c r="C3" s="48"/>
      <c r="D3" s="48"/>
      <c r="E3" s="48"/>
      <c r="F3" s="48"/>
      <c r="G3" s="48"/>
      <c r="H3" s="48"/>
      <c r="I3" s="48"/>
      <c r="J3" s="48"/>
    </row>
    <row r="30" spans="1:10" x14ac:dyDescent="0.25">
      <c r="A30" s="48" t="s">
        <v>147</v>
      </c>
      <c r="B30" s="48"/>
      <c r="C30" s="48"/>
      <c r="D30" s="48"/>
      <c r="E30" s="48"/>
      <c r="F30" s="48"/>
      <c r="G30" s="48"/>
      <c r="H30" s="48"/>
      <c r="I30" s="48"/>
      <c r="J30" s="48"/>
    </row>
  </sheetData>
  <mergeCells count="3">
    <mergeCell ref="A1:L1"/>
    <mergeCell ref="A3:J3"/>
    <mergeCell ref="A30:J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D276"/>
  <sheetViews>
    <sheetView showOutlineSymbols="0" showWhiteSpace="0" workbookViewId="0">
      <selection sqref="A1:AD1"/>
    </sheetView>
  </sheetViews>
  <sheetFormatPr defaultRowHeight="15" x14ac:dyDescent="0.25"/>
  <cols>
    <col min="1" max="1" width="23.5703125" customWidth="1"/>
    <col min="2" max="19" width="23.28515625" customWidth="1"/>
    <col min="20" max="22" width="23.28515625" style="1" customWidth="1"/>
    <col min="23" max="29" width="23.28515625" customWidth="1"/>
    <col min="30" max="30" width="26.42578125" customWidth="1"/>
  </cols>
  <sheetData>
    <row r="1" spans="1:30" ht="21" x14ac:dyDescent="0.25">
      <c r="A1" s="49" t="s">
        <v>75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row>
    <row r="2" spans="1:30" ht="56.25" x14ac:dyDescent="0.25">
      <c r="A2" s="19" t="s">
        <v>17</v>
      </c>
      <c r="B2" s="19" t="s">
        <v>18</v>
      </c>
      <c r="C2" s="20" t="s">
        <v>19</v>
      </c>
      <c r="D2" s="20" t="s">
        <v>20</v>
      </c>
      <c r="E2" s="21" t="s">
        <v>21</v>
      </c>
      <c r="F2" s="21" t="s">
        <v>22</v>
      </c>
      <c r="G2" s="21" t="s">
        <v>23</v>
      </c>
      <c r="H2" s="21" t="s">
        <v>24</v>
      </c>
      <c r="I2" s="21" t="s">
        <v>25</v>
      </c>
      <c r="J2" s="21" t="s">
        <v>26</v>
      </c>
      <c r="K2" s="20" t="s">
        <v>27</v>
      </c>
      <c r="L2" s="22" t="s">
        <v>28</v>
      </c>
      <c r="M2" s="23" t="s">
        <v>29</v>
      </c>
      <c r="N2" s="23" t="s">
        <v>30</v>
      </c>
      <c r="O2" s="23" t="s">
        <v>31</v>
      </c>
      <c r="P2" s="23" t="s">
        <v>32</v>
      </c>
      <c r="Q2" s="23" t="s">
        <v>33</v>
      </c>
      <c r="R2" s="24" t="s">
        <v>34</v>
      </c>
      <c r="S2" s="24" t="s">
        <v>35</v>
      </c>
      <c r="T2" s="24" t="s">
        <v>36</v>
      </c>
      <c r="U2" s="24" t="s">
        <v>37</v>
      </c>
      <c r="V2" s="24" t="s">
        <v>38</v>
      </c>
      <c r="W2" s="2" t="s">
        <v>39</v>
      </c>
      <c r="X2" s="2" t="s">
        <v>40</v>
      </c>
      <c r="Y2" s="2" t="s">
        <v>41</v>
      </c>
      <c r="Z2" s="2" t="s">
        <v>42</v>
      </c>
      <c r="AA2" s="26" t="s">
        <v>43</v>
      </c>
      <c r="AB2" s="26" t="s">
        <v>44</v>
      </c>
      <c r="AC2" s="27" t="s">
        <v>45</v>
      </c>
      <c r="AD2" s="3" t="s">
        <v>150</v>
      </c>
    </row>
    <row r="3" spans="1:30" x14ac:dyDescent="0.25">
      <c r="A3" s="40" t="s">
        <v>46</v>
      </c>
      <c r="B3" s="41" t="s">
        <v>47</v>
      </c>
      <c r="C3" s="42" t="s">
        <v>48</v>
      </c>
      <c r="D3" s="42" t="s">
        <v>49</v>
      </c>
      <c r="E3" s="42" t="s">
        <v>50</v>
      </c>
      <c r="F3" s="42" t="s">
        <v>51</v>
      </c>
      <c r="G3" s="42" t="s">
        <v>52</v>
      </c>
      <c r="H3" s="42" t="s">
        <v>53</v>
      </c>
      <c r="I3" s="42" t="s">
        <v>54</v>
      </c>
      <c r="J3" s="42" t="s">
        <v>55</v>
      </c>
      <c r="K3" s="42" t="s">
        <v>56</v>
      </c>
      <c r="L3" s="42" t="s">
        <v>57</v>
      </c>
      <c r="M3" s="42" t="s">
        <v>58</v>
      </c>
      <c r="N3" s="42" t="s">
        <v>59</v>
      </c>
      <c r="O3" s="42" t="s">
        <v>60</v>
      </c>
      <c r="P3" s="42" t="s">
        <v>61</v>
      </c>
      <c r="Q3" s="42" t="s">
        <v>62</v>
      </c>
      <c r="R3" s="42" t="s">
        <v>63</v>
      </c>
      <c r="S3" s="42" t="s">
        <v>64</v>
      </c>
      <c r="T3" s="42" t="s">
        <v>65</v>
      </c>
      <c r="U3" s="42" t="s">
        <v>66</v>
      </c>
      <c r="V3" s="42" t="s">
        <v>67</v>
      </c>
      <c r="W3" s="43" t="s">
        <v>68</v>
      </c>
      <c r="X3" s="43" t="s">
        <v>69</v>
      </c>
      <c r="Y3" s="43" t="s">
        <v>70</v>
      </c>
      <c r="Z3" s="43" t="s">
        <v>71</v>
      </c>
      <c r="AA3" s="42" t="s">
        <v>72</v>
      </c>
      <c r="AB3" s="42" t="s">
        <v>73</v>
      </c>
      <c r="AC3" s="42" t="s">
        <v>74</v>
      </c>
      <c r="AD3" s="44" t="s">
        <v>151</v>
      </c>
    </row>
    <row r="4" spans="1:30" x14ac:dyDescent="0.25">
      <c r="A4" s="4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28"/>
    </row>
    <row r="5" spans="1:30" x14ac:dyDescent="0.25">
      <c r="A5" s="45"/>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28"/>
    </row>
    <row r="6" spans="1:30" x14ac:dyDescent="0.25">
      <c r="A6" s="4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28"/>
    </row>
    <row r="7" spans="1:30" x14ac:dyDescent="0.25">
      <c r="A7" s="4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28"/>
    </row>
    <row r="8" spans="1:30" x14ac:dyDescent="0.25">
      <c r="A8" s="4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28"/>
    </row>
    <row r="9" spans="1:30" x14ac:dyDescent="0.25">
      <c r="A9" s="45"/>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28"/>
    </row>
    <row r="10" spans="1:30" x14ac:dyDescent="0.25">
      <c r="A10" s="4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28"/>
    </row>
    <row r="11" spans="1:30" x14ac:dyDescent="0.25">
      <c r="A11" s="4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28"/>
    </row>
    <row r="12" spans="1:30" x14ac:dyDescent="0.25">
      <c r="A12" s="4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28"/>
    </row>
    <row r="13" spans="1:30" x14ac:dyDescent="0.25">
      <c r="A13" s="4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28"/>
    </row>
    <row r="14" spans="1:30" x14ac:dyDescent="0.25">
      <c r="A14" s="4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28"/>
    </row>
    <row r="15" spans="1:30" x14ac:dyDescent="0.25">
      <c r="A15" s="45"/>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28"/>
    </row>
    <row r="16" spans="1:30" x14ac:dyDescent="0.25">
      <c r="A16" s="45"/>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28"/>
    </row>
    <row r="17" spans="1:30" x14ac:dyDescent="0.25">
      <c r="A17" s="4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28"/>
    </row>
    <row r="18" spans="1:30" x14ac:dyDescent="0.25">
      <c r="A18" s="4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28"/>
    </row>
    <row r="19" spans="1:30" x14ac:dyDescent="0.25">
      <c r="A19" s="4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28"/>
    </row>
    <row r="20" spans="1:30" x14ac:dyDescent="0.25">
      <c r="A20" s="4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28"/>
    </row>
    <row r="21" spans="1:30" x14ac:dyDescent="0.25">
      <c r="A21" s="45"/>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28"/>
    </row>
    <row r="22" spans="1:30" x14ac:dyDescent="0.25">
      <c r="A22" s="45"/>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28"/>
    </row>
    <row r="23" spans="1:30" x14ac:dyDescent="0.25">
      <c r="A23" s="4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28"/>
    </row>
    <row r="24" spans="1:30" x14ac:dyDescent="0.25">
      <c r="A24" s="4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28"/>
    </row>
    <row r="25" spans="1:30" x14ac:dyDescent="0.25">
      <c r="A25" s="4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28"/>
    </row>
    <row r="26" spans="1:30" x14ac:dyDescent="0.25">
      <c r="A26" s="4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28"/>
    </row>
    <row r="27" spans="1:30" x14ac:dyDescent="0.25">
      <c r="A27" s="45"/>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28"/>
    </row>
    <row r="28" spans="1:30" x14ac:dyDescent="0.25">
      <c r="A28" s="4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28"/>
    </row>
    <row r="29" spans="1:30" x14ac:dyDescent="0.25">
      <c r="A29" s="45"/>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28"/>
    </row>
    <row r="30" spans="1:30" x14ac:dyDescent="0.25">
      <c r="A30" s="45"/>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28"/>
    </row>
    <row r="31" spans="1:30" x14ac:dyDescent="0.25">
      <c r="A31" s="4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28"/>
    </row>
    <row r="32" spans="1:30" x14ac:dyDescent="0.25">
      <c r="A32" s="45"/>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28"/>
    </row>
    <row r="33" spans="1:30" x14ac:dyDescent="0.25">
      <c r="A33" s="4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28"/>
    </row>
    <row r="34" spans="1:30" x14ac:dyDescent="0.25">
      <c r="A34" s="45"/>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28"/>
    </row>
    <row r="35" spans="1:30" x14ac:dyDescent="0.25">
      <c r="A35" s="4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28"/>
    </row>
    <row r="36" spans="1:30" x14ac:dyDescent="0.25">
      <c r="A36" s="45"/>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28"/>
    </row>
    <row r="37" spans="1:30" x14ac:dyDescent="0.25">
      <c r="A37" s="4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28"/>
    </row>
    <row r="38" spans="1:30" x14ac:dyDescent="0.25">
      <c r="A38" s="4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28"/>
    </row>
    <row r="39" spans="1:30" x14ac:dyDescent="0.25">
      <c r="A39" s="4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28"/>
    </row>
    <row r="40" spans="1:30" x14ac:dyDescent="0.25">
      <c r="A40" s="4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28"/>
    </row>
    <row r="41" spans="1:30" x14ac:dyDescent="0.25">
      <c r="A41" s="45"/>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28"/>
    </row>
    <row r="42" spans="1:30" x14ac:dyDescent="0.25">
      <c r="A42" s="45"/>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28"/>
    </row>
    <row r="43" spans="1:30" x14ac:dyDescent="0.25">
      <c r="A43" s="45"/>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28"/>
    </row>
    <row r="44" spans="1:30" x14ac:dyDescent="0.25">
      <c r="A44" s="45"/>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28"/>
    </row>
    <row r="45" spans="1:30" x14ac:dyDescent="0.25">
      <c r="A45" s="45"/>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28"/>
    </row>
    <row r="46" spans="1:30" x14ac:dyDescent="0.25">
      <c r="A46" s="45"/>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28"/>
    </row>
    <row r="47" spans="1:30" x14ac:dyDescent="0.25">
      <c r="A47" s="45"/>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28"/>
    </row>
    <row r="48" spans="1:30" x14ac:dyDescent="0.25">
      <c r="A48" s="45"/>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28"/>
    </row>
    <row r="49" spans="1:30" x14ac:dyDescent="0.25">
      <c r="A49" s="45"/>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28"/>
    </row>
    <row r="50" spans="1:30" x14ac:dyDescent="0.25">
      <c r="A50" s="45"/>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28"/>
    </row>
    <row r="51" spans="1:30" x14ac:dyDescent="0.25">
      <c r="A51" s="45"/>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28"/>
    </row>
    <row r="52" spans="1:30" x14ac:dyDescent="0.25">
      <c r="A52" s="45"/>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28"/>
    </row>
    <row r="53" spans="1:30" x14ac:dyDescent="0.25">
      <c r="A53" s="45"/>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28"/>
    </row>
    <row r="54" spans="1:30" x14ac:dyDescent="0.25">
      <c r="A54" s="45"/>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28"/>
    </row>
    <row r="55" spans="1:30" x14ac:dyDescent="0.25">
      <c r="A55" s="45"/>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28"/>
    </row>
    <row r="56" spans="1:30" x14ac:dyDescent="0.25">
      <c r="A56" s="45"/>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28"/>
    </row>
    <row r="57" spans="1:30" x14ac:dyDescent="0.25">
      <c r="A57" s="45"/>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28"/>
    </row>
    <row r="58" spans="1:30" x14ac:dyDescent="0.25">
      <c r="A58" s="45"/>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28"/>
    </row>
    <row r="59" spans="1:30" x14ac:dyDescent="0.25">
      <c r="A59" s="4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28"/>
    </row>
    <row r="60" spans="1:30" x14ac:dyDescent="0.25">
      <c r="A60" s="45"/>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28"/>
    </row>
    <row r="61" spans="1:30" x14ac:dyDescent="0.25">
      <c r="A61" s="45"/>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28"/>
    </row>
    <row r="62" spans="1:30" x14ac:dyDescent="0.25">
      <c r="A62" s="45"/>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28"/>
    </row>
    <row r="63" spans="1:30" x14ac:dyDescent="0.25">
      <c r="A63" s="45"/>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28"/>
    </row>
    <row r="64" spans="1:30" x14ac:dyDescent="0.25">
      <c r="A64" s="45"/>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28"/>
    </row>
    <row r="65" spans="1:30" x14ac:dyDescent="0.25">
      <c r="A65" s="45"/>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28"/>
    </row>
    <row r="66" spans="1:30" x14ac:dyDescent="0.25">
      <c r="A66" s="45"/>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28"/>
    </row>
    <row r="67" spans="1:30" x14ac:dyDescent="0.25">
      <c r="A67" s="45"/>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28"/>
    </row>
    <row r="68" spans="1:30" x14ac:dyDescent="0.25">
      <c r="A68" s="45"/>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28"/>
    </row>
    <row r="69" spans="1:30" x14ac:dyDescent="0.25">
      <c r="A69" s="45"/>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28"/>
    </row>
    <row r="70" spans="1:30" x14ac:dyDescent="0.25">
      <c r="A70" s="45"/>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28"/>
    </row>
    <row r="71" spans="1:30" x14ac:dyDescent="0.25">
      <c r="A71" s="45"/>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28"/>
    </row>
    <row r="72" spans="1:30" x14ac:dyDescent="0.25">
      <c r="A72" s="45"/>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28"/>
    </row>
    <row r="73" spans="1:30" x14ac:dyDescent="0.25">
      <c r="A73" s="45"/>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28"/>
    </row>
    <row r="74" spans="1:30" x14ac:dyDescent="0.25">
      <c r="A74" s="45"/>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28"/>
    </row>
    <row r="75" spans="1:30" x14ac:dyDescent="0.25">
      <c r="A75" s="45"/>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28"/>
    </row>
    <row r="76" spans="1:30" x14ac:dyDescent="0.25">
      <c r="A76" s="45"/>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28"/>
    </row>
    <row r="77" spans="1:30" x14ac:dyDescent="0.25">
      <c r="A77" s="45"/>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28"/>
    </row>
    <row r="78" spans="1:30" x14ac:dyDescent="0.25">
      <c r="A78" s="45"/>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28"/>
    </row>
    <row r="79" spans="1:30" x14ac:dyDescent="0.25">
      <c r="A79" s="45"/>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28"/>
    </row>
    <row r="80" spans="1:30" x14ac:dyDescent="0.25">
      <c r="A80" s="45"/>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28"/>
    </row>
    <row r="81" spans="1:30" x14ac:dyDescent="0.25">
      <c r="A81" s="45"/>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28"/>
    </row>
    <row r="82" spans="1:30" x14ac:dyDescent="0.25">
      <c r="A82" s="45"/>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28"/>
    </row>
    <row r="83" spans="1:30" x14ac:dyDescent="0.25">
      <c r="A83" s="45"/>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28"/>
    </row>
    <row r="84" spans="1:30" x14ac:dyDescent="0.25">
      <c r="A84" s="45"/>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28"/>
    </row>
    <row r="85" spans="1:30" x14ac:dyDescent="0.25">
      <c r="A85" s="4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28"/>
    </row>
    <row r="86" spans="1:30" x14ac:dyDescent="0.25">
      <c r="A86" s="45"/>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28"/>
    </row>
    <row r="87" spans="1:30" x14ac:dyDescent="0.25">
      <c r="A87" s="45"/>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28"/>
    </row>
    <row r="88" spans="1:30" x14ac:dyDescent="0.25">
      <c r="A88" s="45"/>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28"/>
    </row>
    <row r="89" spans="1:30" x14ac:dyDescent="0.25">
      <c r="A89" s="45"/>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28"/>
    </row>
    <row r="90" spans="1:30" x14ac:dyDescent="0.25">
      <c r="A90" s="45"/>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28"/>
    </row>
    <row r="91" spans="1:30" x14ac:dyDescent="0.25">
      <c r="A91" s="45"/>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28"/>
    </row>
    <row r="92" spans="1:30" x14ac:dyDescent="0.25">
      <c r="A92" s="45"/>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28"/>
    </row>
    <row r="93" spans="1:30" x14ac:dyDescent="0.25">
      <c r="A93" s="45"/>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28"/>
    </row>
    <row r="94" spans="1:30" x14ac:dyDescent="0.25">
      <c r="A94" s="4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28"/>
    </row>
    <row r="95" spans="1:30" x14ac:dyDescent="0.25">
      <c r="A95" s="45"/>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28"/>
    </row>
    <row r="96" spans="1:30" x14ac:dyDescent="0.25">
      <c r="A96" s="45"/>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28"/>
    </row>
    <row r="97" spans="1:30" x14ac:dyDescent="0.25">
      <c r="A97" s="45"/>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28"/>
    </row>
    <row r="98" spans="1:30" x14ac:dyDescent="0.25">
      <c r="A98" s="45"/>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28"/>
    </row>
    <row r="99" spans="1:30" x14ac:dyDescent="0.25">
      <c r="A99" s="45"/>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28"/>
    </row>
    <row r="100" spans="1:30" x14ac:dyDescent="0.25">
      <c r="A100" s="45"/>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28"/>
    </row>
    <row r="101" spans="1:30" x14ac:dyDescent="0.25">
      <c r="A101" s="45"/>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28"/>
    </row>
    <row r="102" spans="1:30" x14ac:dyDescent="0.25">
      <c r="A102" s="45"/>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28"/>
    </row>
    <row r="103" spans="1:30" x14ac:dyDescent="0.25">
      <c r="A103" s="45"/>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28"/>
    </row>
    <row r="104" spans="1:30" x14ac:dyDescent="0.25">
      <c r="A104" s="45"/>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28"/>
    </row>
    <row r="105" spans="1:30" x14ac:dyDescent="0.25">
      <c r="A105" s="45"/>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28"/>
    </row>
    <row r="106" spans="1:30" x14ac:dyDescent="0.25">
      <c r="A106" s="45"/>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28"/>
    </row>
    <row r="107" spans="1:30" x14ac:dyDescent="0.25">
      <c r="A107" s="45"/>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28"/>
    </row>
    <row r="108" spans="1:30" x14ac:dyDescent="0.25">
      <c r="A108" s="45"/>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28"/>
    </row>
    <row r="109" spans="1:30" x14ac:dyDescent="0.25">
      <c r="A109" s="45"/>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28"/>
    </row>
    <row r="110" spans="1:30" x14ac:dyDescent="0.25">
      <c r="A110" s="45"/>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28"/>
    </row>
    <row r="111" spans="1:30" x14ac:dyDescent="0.25">
      <c r="A111" s="45"/>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28"/>
    </row>
    <row r="112" spans="1:30" x14ac:dyDescent="0.25">
      <c r="A112" s="45"/>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28"/>
    </row>
    <row r="113" spans="1:30" x14ac:dyDescent="0.25">
      <c r="A113" s="45"/>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28"/>
    </row>
    <row r="114" spans="1:30" x14ac:dyDescent="0.25">
      <c r="A114" s="45"/>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28"/>
    </row>
    <row r="115" spans="1:30" x14ac:dyDescent="0.25">
      <c r="A115" s="45"/>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28"/>
    </row>
    <row r="116" spans="1:30" x14ac:dyDescent="0.25">
      <c r="A116" s="45"/>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28"/>
    </row>
    <row r="117" spans="1:30" x14ac:dyDescent="0.25">
      <c r="A117" s="45"/>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28"/>
    </row>
    <row r="118" spans="1:30" x14ac:dyDescent="0.25">
      <c r="A118" s="45"/>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28"/>
    </row>
    <row r="119" spans="1:30" x14ac:dyDescent="0.25">
      <c r="A119" s="45"/>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28"/>
    </row>
    <row r="120" spans="1:30" x14ac:dyDescent="0.25">
      <c r="A120" s="45"/>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28"/>
    </row>
    <row r="121" spans="1:30" x14ac:dyDescent="0.25">
      <c r="A121" s="45"/>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28"/>
    </row>
    <row r="122" spans="1:30" x14ac:dyDescent="0.25">
      <c r="A122" s="45"/>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28"/>
    </row>
    <row r="123" spans="1:30" x14ac:dyDescent="0.25">
      <c r="A123" s="45"/>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28"/>
    </row>
    <row r="124" spans="1:30" x14ac:dyDescent="0.25">
      <c r="A124" s="45"/>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28"/>
    </row>
    <row r="125" spans="1:30" x14ac:dyDescent="0.25">
      <c r="A125" s="45"/>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28"/>
    </row>
    <row r="126" spans="1:30" x14ac:dyDescent="0.25">
      <c r="A126" s="45"/>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28"/>
    </row>
    <row r="127" spans="1:30" x14ac:dyDescent="0.25">
      <c r="A127" s="45"/>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28"/>
    </row>
    <row r="128" spans="1:30" x14ac:dyDescent="0.25">
      <c r="A128" s="45"/>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28"/>
    </row>
    <row r="129" spans="1:30" x14ac:dyDescent="0.25">
      <c r="A129" s="45"/>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28"/>
    </row>
    <row r="130" spans="1:30" x14ac:dyDescent="0.25">
      <c r="A130" s="45"/>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28"/>
    </row>
    <row r="131" spans="1:30" x14ac:dyDescent="0.25">
      <c r="A131" s="45"/>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28"/>
    </row>
    <row r="132" spans="1:30" x14ac:dyDescent="0.25">
      <c r="A132" s="45"/>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28"/>
    </row>
    <row r="133" spans="1:30" x14ac:dyDescent="0.25">
      <c r="A133" s="45"/>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28"/>
    </row>
    <row r="134" spans="1:30" x14ac:dyDescent="0.25">
      <c r="A134" s="45"/>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28"/>
    </row>
    <row r="135" spans="1:30" x14ac:dyDescent="0.25">
      <c r="A135" s="45"/>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28"/>
    </row>
    <row r="136" spans="1:30" x14ac:dyDescent="0.25">
      <c r="A136" s="45"/>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28"/>
    </row>
    <row r="137" spans="1:30" x14ac:dyDescent="0.25">
      <c r="A137" s="45"/>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28"/>
    </row>
    <row r="138" spans="1:30" x14ac:dyDescent="0.25">
      <c r="A138" s="45"/>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28"/>
    </row>
    <row r="139" spans="1:30" x14ac:dyDescent="0.25">
      <c r="A139" s="45"/>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28"/>
    </row>
    <row r="140" spans="1:30" x14ac:dyDescent="0.25">
      <c r="A140" s="45"/>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28"/>
    </row>
    <row r="141" spans="1:30" x14ac:dyDescent="0.25">
      <c r="A141" s="45"/>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28"/>
    </row>
    <row r="142" spans="1:30" x14ac:dyDescent="0.25">
      <c r="A142" s="45"/>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28"/>
    </row>
    <row r="143" spans="1:30" x14ac:dyDescent="0.25">
      <c r="A143" s="45"/>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28"/>
    </row>
    <row r="144" spans="1:30" x14ac:dyDescent="0.25">
      <c r="A144" s="45"/>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28"/>
    </row>
    <row r="145" spans="1:30" x14ac:dyDescent="0.25">
      <c r="A145" s="45"/>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28"/>
    </row>
    <row r="146" spans="1:30" x14ac:dyDescent="0.25">
      <c r="A146" s="45"/>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28"/>
    </row>
    <row r="147" spans="1:30" x14ac:dyDescent="0.25">
      <c r="A147" s="45"/>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28"/>
    </row>
    <row r="148" spans="1:30" x14ac:dyDescent="0.25">
      <c r="A148" s="45"/>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28"/>
    </row>
    <row r="149" spans="1:30" x14ac:dyDescent="0.25">
      <c r="A149" s="45"/>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28"/>
    </row>
    <row r="150" spans="1:30" x14ac:dyDescent="0.25">
      <c r="A150" s="45"/>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28"/>
    </row>
    <row r="151" spans="1:30" x14ac:dyDescent="0.25">
      <c r="A151" s="46"/>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5"/>
    </row>
    <row r="152" spans="1:30" ht="44.25" customHeight="1" x14ac:dyDescent="0.25"/>
    <row r="153" spans="1:30" ht="44.25" customHeight="1" x14ac:dyDescent="0.25"/>
    <row r="154" spans="1:30" ht="44.25" customHeight="1" x14ac:dyDescent="0.25"/>
    <row r="155" spans="1:30" ht="44.25" customHeight="1" x14ac:dyDescent="0.25"/>
    <row r="156" spans="1:30" ht="44.25" customHeight="1" x14ac:dyDescent="0.25"/>
    <row r="157" spans="1:30" ht="44.25" customHeight="1" x14ac:dyDescent="0.25"/>
    <row r="158" spans="1:30" ht="44.25" customHeight="1" x14ac:dyDescent="0.25"/>
    <row r="159" spans="1:30" ht="44.25" customHeight="1" x14ac:dyDescent="0.25"/>
    <row r="160" spans="1:30" ht="44.25" customHeight="1" x14ac:dyDescent="0.25"/>
    <row r="161" ht="44.25" customHeight="1" x14ac:dyDescent="0.25"/>
    <row r="162" ht="44.25" customHeight="1" x14ac:dyDescent="0.25"/>
    <row r="163" ht="44.25" customHeight="1" x14ac:dyDescent="0.25"/>
    <row r="164" ht="44.25" customHeight="1" x14ac:dyDescent="0.25"/>
    <row r="165" ht="44.25" customHeight="1" x14ac:dyDescent="0.25"/>
    <row r="166" ht="44.25" customHeight="1" x14ac:dyDescent="0.25"/>
    <row r="167" ht="44.25" customHeight="1" x14ac:dyDescent="0.25"/>
    <row r="168" ht="44.25" customHeight="1" x14ac:dyDescent="0.25"/>
    <row r="169" ht="44.25" customHeight="1" x14ac:dyDescent="0.25"/>
    <row r="170" ht="44.25" customHeight="1" x14ac:dyDescent="0.25"/>
    <row r="171" ht="44.25" customHeight="1" x14ac:dyDescent="0.25"/>
    <row r="172" ht="44.25" customHeight="1" x14ac:dyDescent="0.25"/>
    <row r="173" ht="44.25" customHeight="1" x14ac:dyDescent="0.25"/>
    <row r="174" ht="44.25" customHeight="1" x14ac:dyDescent="0.25"/>
    <row r="175" ht="44.25" customHeight="1" x14ac:dyDescent="0.25"/>
    <row r="176"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sheetData>
  <mergeCells count="1">
    <mergeCell ref="A1:AD1"/>
  </mergeCells>
  <pageMargins left="0.25" right="0.25" top="0.75" bottom="0.75" header="0.3" footer="0.3"/>
  <pageSetup scale="98"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780F-EBF3-48CE-BEA8-02DF4E1CD2B6}">
  <sheetPr>
    <tabColor theme="6"/>
  </sheetPr>
  <dimension ref="A1:C32"/>
  <sheetViews>
    <sheetView showOutlineSymbols="0" showWhiteSpace="0" workbookViewId="0">
      <selection activeCell="F8" sqref="F8"/>
    </sheetView>
  </sheetViews>
  <sheetFormatPr defaultRowHeight="15" x14ac:dyDescent="0.25"/>
  <cols>
    <col min="2" max="2" width="35.85546875" customWidth="1"/>
    <col min="3" max="3" width="64.42578125" customWidth="1"/>
  </cols>
  <sheetData>
    <row r="1" spans="1:3" ht="18.75" x14ac:dyDescent="0.3">
      <c r="A1" s="50" t="s">
        <v>148</v>
      </c>
      <c r="B1" s="50"/>
      <c r="C1" s="50"/>
    </row>
    <row r="2" spans="1:3" x14ac:dyDescent="0.25">
      <c r="A2" s="16" t="s">
        <v>145</v>
      </c>
      <c r="B2" s="17" t="s">
        <v>15</v>
      </c>
      <c r="C2" s="16" t="s">
        <v>144</v>
      </c>
    </row>
    <row r="3" spans="1:3" x14ac:dyDescent="0.25">
      <c r="A3" s="11" t="s">
        <v>143</v>
      </c>
      <c r="B3" s="14" t="s">
        <v>43</v>
      </c>
      <c r="C3" s="15" t="s">
        <v>142</v>
      </c>
    </row>
    <row r="4" spans="1:3" ht="30" x14ac:dyDescent="0.25">
      <c r="A4" s="11" t="s">
        <v>141</v>
      </c>
      <c r="B4" s="14" t="s">
        <v>44</v>
      </c>
      <c r="C4" s="9"/>
    </row>
    <row r="5" spans="1:3" ht="30" x14ac:dyDescent="0.25">
      <c r="A5" s="11" t="s">
        <v>140</v>
      </c>
      <c r="B5" s="10" t="s">
        <v>45</v>
      </c>
      <c r="C5" s="9"/>
    </row>
    <row r="6" spans="1:3" ht="60" x14ac:dyDescent="0.25">
      <c r="A6" s="11" t="s">
        <v>139</v>
      </c>
      <c r="B6" s="10" t="s">
        <v>19</v>
      </c>
      <c r="C6" s="9" t="s">
        <v>138</v>
      </c>
    </row>
    <row r="7" spans="1:3" ht="60" x14ac:dyDescent="0.25">
      <c r="A7" s="11" t="s">
        <v>137</v>
      </c>
      <c r="B7" s="10" t="s">
        <v>136</v>
      </c>
      <c r="C7" s="9" t="s">
        <v>16</v>
      </c>
    </row>
    <row r="8" spans="1:3" ht="45" x14ac:dyDescent="0.25">
      <c r="A8" s="11" t="s">
        <v>135</v>
      </c>
      <c r="B8" s="13" t="s">
        <v>134</v>
      </c>
      <c r="C8" s="9" t="s">
        <v>133</v>
      </c>
    </row>
    <row r="9" spans="1:3" ht="60" x14ac:dyDescent="0.25">
      <c r="A9" s="11" t="s">
        <v>132</v>
      </c>
      <c r="B9" s="10" t="s">
        <v>131</v>
      </c>
      <c r="C9" s="9" t="s">
        <v>130</v>
      </c>
    </row>
    <row r="10" spans="1:3" x14ac:dyDescent="0.25">
      <c r="A10" s="51" t="s">
        <v>129</v>
      </c>
      <c r="B10" s="52"/>
      <c r="C10" s="53"/>
    </row>
    <row r="11" spans="1:3" ht="45" x14ac:dyDescent="0.25">
      <c r="A11" s="11" t="s">
        <v>128</v>
      </c>
      <c r="B11" s="10" t="s">
        <v>21</v>
      </c>
      <c r="C11" s="9" t="s">
        <v>127</v>
      </c>
    </row>
    <row r="12" spans="1:3" ht="30" x14ac:dyDescent="0.25">
      <c r="A12" s="11" t="s">
        <v>126</v>
      </c>
      <c r="B12" s="10" t="s">
        <v>22</v>
      </c>
      <c r="C12" s="9" t="s">
        <v>125</v>
      </c>
    </row>
    <row r="13" spans="1:3" ht="30" x14ac:dyDescent="0.25">
      <c r="A13" s="11" t="s">
        <v>124</v>
      </c>
      <c r="B13" s="10" t="s">
        <v>23</v>
      </c>
      <c r="C13" s="9" t="s">
        <v>123</v>
      </c>
    </row>
    <row r="14" spans="1:3" ht="30" x14ac:dyDescent="0.25">
      <c r="A14" s="11" t="s">
        <v>122</v>
      </c>
      <c r="B14" s="10" t="s">
        <v>24</v>
      </c>
      <c r="C14" s="9" t="s">
        <v>121</v>
      </c>
    </row>
    <row r="15" spans="1:3" ht="45" x14ac:dyDescent="0.25">
      <c r="A15" s="11" t="s">
        <v>120</v>
      </c>
      <c r="B15" s="10" t="s">
        <v>25</v>
      </c>
      <c r="C15" s="9" t="s">
        <v>119</v>
      </c>
    </row>
    <row r="16" spans="1:3" ht="30" x14ac:dyDescent="0.25">
      <c r="A16" s="12" t="s">
        <v>118</v>
      </c>
      <c r="B16" s="10" t="s">
        <v>26</v>
      </c>
      <c r="C16" s="9" t="s">
        <v>117</v>
      </c>
    </row>
    <row r="17" spans="1:3" x14ac:dyDescent="0.25">
      <c r="A17" s="54" t="s">
        <v>116</v>
      </c>
      <c r="B17" s="55"/>
      <c r="C17" s="56"/>
    </row>
    <row r="18" spans="1:3" ht="45" x14ac:dyDescent="0.25">
      <c r="A18" s="12" t="s">
        <v>115</v>
      </c>
      <c r="B18" s="10" t="s">
        <v>114</v>
      </c>
      <c r="C18" s="9" t="s">
        <v>113</v>
      </c>
    </row>
    <row r="19" spans="1:3" ht="45" x14ac:dyDescent="0.25">
      <c r="A19" s="12" t="s">
        <v>112</v>
      </c>
      <c r="B19" s="10" t="s">
        <v>111</v>
      </c>
      <c r="C19" s="9" t="s">
        <v>110</v>
      </c>
    </row>
    <row r="20" spans="1:3" ht="45" x14ac:dyDescent="0.25">
      <c r="A20" s="12" t="s">
        <v>109</v>
      </c>
      <c r="B20" s="10" t="s">
        <v>108</v>
      </c>
      <c r="C20" s="9" t="s">
        <v>107</v>
      </c>
    </row>
    <row r="21" spans="1:3" ht="45" x14ac:dyDescent="0.25">
      <c r="A21" s="12" t="s">
        <v>106</v>
      </c>
      <c r="B21" s="10" t="s">
        <v>105</v>
      </c>
      <c r="C21" s="9" t="s">
        <v>104</v>
      </c>
    </row>
    <row r="22" spans="1:3" ht="45" x14ac:dyDescent="0.25">
      <c r="A22" s="11" t="s">
        <v>103</v>
      </c>
      <c r="B22" s="10" t="s">
        <v>102</v>
      </c>
      <c r="C22" s="9" t="s">
        <v>101</v>
      </c>
    </row>
    <row r="23" spans="1:3" ht="75" x14ac:dyDescent="0.25">
      <c r="A23" s="11" t="s">
        <v>100</v>
      </c>
      <c r="B23" s="10" t="s">
        <v>99</v>
      </c>
      <c r="C23" s="9" t="s">
        <v>98</v>
      </c>
    </row>
    <row r="24" spans="1:3" ht="120" x14ac:dyDescent="0.25">
      <c r="A24" s="11" t="s">
        <v>97</v>
      </c>
      <c r="B24" s="10" t="s">
        <v>35</v>
      </c>
      <c r="C24" s="9" t="s">
        <v>96</v>
      </c>
    </row>
    <row r="25" spans="1:3" ht="105" x14ac:dyDescent="0.25">
      <c r="A25" s="11" t="s">
        <v>95</v>
      </c>
      <c r="B25" s="10" t="s">
        <v>94</v>
      </c>
      <c r="C25" s="9" t="s">
        <v>93</v>
      </c>
    </row>
    <row r="26" spans="1:3" ht="75" x14ac:dyDescent="0.25">
      <c r="A26" s="11" t="s">
        <v>92</v>
      </c>
      <c r="B26" s="10" t="s">
        <v>91</v>
      </c>
      <c r="C26" s="9" t="s">
        <v>90</v>
      </c>
    </row>
    <row r="27" spans="1:3" ht="60" x14ac:dyDescent="0.25">
      <c r="A27" s="11" t="s">
        <v>89</v>
      </c>
      <c r="B27" s="10" t="s">
        <v>88</v>
      </c>
      <c r="C27" s="9" t="s">
        <v>87</v>
      </c>
    </row>
    <row r="28" spans="1:3" x14ac:dyDescent="0.25">
      <c r="A28" s="54" t="s">
        <v>86</v>
      </c>
      <c r="B28" s="55"/>
      <c r="C28" s="56"/>
    </row>
    <row r="29" spans="1:3" ht="30" x14ac:dyDescent="0.25">
      <c r="A29" s="11" t="s">
        <v>85</v>
      </c>
      <c r="B29" s="10" t="s">
        <v>28</v>
      </c>
      <c r="C29" s="9" t="s">
        <v>84</v>
      </c>
    </row>
    <row r="30" spans="1:3" x14ac:dyDescent="0.25">
      <c r="A30" s="54" t="s">
        <v>1</v>
      </c>
      <c r="B30" s="55"/>
      <c r="C30" s="56"/>
    </row>
    <row r="31" spans="1:3" ht="150" x14ac:dyDescent="0.25">
      <c r="A31" s="6" t="s">
        <v>83</v>
      </c>
      <c r="B31" s="8" t="s">
        <v>82</v>
      </c>
      <c r="C31" s="7" t="s">
        <v>81</v>
      </c>
    </row>
    <row r="32" spans="1:3" ht="210" x14ac:dyDescent="0.25">
      <c r="A32" s="6" t="s">
        <v>80</v>
      </c>
      <c r="B32" s="5" t="s">
        <v>79</v>
      </c>
      <c r="C32" s="4" t="s">
        <v>78</v>
      </c>
    </row>
  </sheetData>
  <mergeCells count="5">
    <mergeCell ref="A1:C1"/>
    <mergeCell ref="A10:C10"/>
    <mergeCell ref="A17:C17"/>
    <mergeCell ref="A28:C28"/>
    <mergeCell ref="A30:C3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138D-A1FB-4041-9F57-BC1E96C86657}">
  <sheetPr codeName="Sheet3"/>
  <dimension ref="A1:C26"/>
  <sheetViews>
    <sheetView tabSelected="1" showOutlineSymbols="0" showWhiteSpace="0" workbookViewId="0">
      <selection sqref="A1:C1"/>
    </sheetView>
  </sheetViews>
  <sheetFormatPr defaultRowHeight="15" x14ac:dyDescent="0.25"/>
  <cols>
    <col min="2" max="2" width="75.28515625" customWidth="1"/>
  </cols>
  <sheetData>
    <row r="1" spans="1:3" x14ac:dyDescent="0.25">
      <c r="A1" s="60" t="s">
        <v>2</v>
      </c>
      <c r="B1" s="60"/>
      <c r="C1" s="60"/>
    </row>
    <row r="2" spans="1:3" ht="27.75" customHeight="1" x14ac:dyDescent="0.25">
      <c r="A2" s="57" t="s">
        <v>0</v>
      </c>
      <c r="B2" s="31" t="s">
        <v>3</v>
      </c>
      <c r="C2" s="30">
        <f>COUNTA(Table2[SCHOOL])</f>
        <v>0</v>
      </c>
    </row>
    <row r="3" spans="1:3" ht="27.75" customHeight="1" x14ac:dyDescent="0.25">
      <c r="A3" s="57"/>
      <c r="B3" s="31" t="s">
        <v>76</v>
      </c>
      <c r="C3" s="30">
        <f>SUM(Table2[TK_enroll])</f>
        <v>0</v>
      </c>
    </row>
    <row r="4" spans="1:3" x14ac:dyDescent="0.25">
      <c r="A4" s="57"/>
      <c r="B4" s="32" t="s">
        <v>149</v>
      </c>
      <c r="C4" s="30">
        <f>SUM(Table2[K_firstyear])</f>
        <v>0</v>
      </c>
    </row>
    <row r="5" spans="1:3" x14ac:dyDescent="0.25">
      <c r="A5" s="57"/>
      <c r="B5" s="32" t="s">
        <v>77</v>
      </c>
      <c r="C5" s="30">
        <f>SUM(Table2[G1_firstyear])</f>
        <v>0</v>
      </c>
    </row>
    <row r="6" spans="1:3" x14ac:dyDescent="0.25">
      <c r="A6" s="57"/>
      <c r="B6" s="32" t="s">
        <v>158</v>
      </c>
      <c r="C6" s="30">
        <f>SUM(Table2[SCOHR_1])</f>
        <v>0</v>
      </c>
    </row>
    <row r="7" spans="1:3" x14ac:dyDescent="0.25">
      <c r="A7" s="57"/>
      <c r="B7" s="32" t="s">
        <v>4</v>
      </c>
      <c r="C7" s="30">
        <f>SUM(Table2[SCOHR_2])</f>
        <v>0</v>
      </c>
    </row>
    <row r="8" spans="1:3" x14ac:dyDescent="0.25">
      <c r="A8" s="57"/>
      <c r="B8" s="32" t="s">
        <v>154</v>
      </c>
      <c r="C8" s="30">
        <f>SUM(Table2[Rep_waivers])</f>
        <v>0</v>
      </c>
    </row>
    <row r="9" spans="1:3" x14ac:dyDescent="0.25">
      <c r="A9" s="57"/>
      <c r="B9" s="32" t="s">
        <v>5</v>
      </c>
      <c r="C9" s="30">
        <f>SUM(Table2[SCOHR_9])</f>
        <v>0</v>
      </c>
    </row>
    <row r="10" spans="1:3" x14ac:dyDescent="0.25">
      <c r="A10" s="58" t="s">
        <v>153</v>
      </c>
      <c r="B10" s="35" t="s">
        <v>6</v>
      </c>
      <c r="C10" s="30">
        <f>SUM(Table2[SCOHR_12])</f>
        <v>0</v>
      </c>
    </row>
    <row r="11" spans="1:3" x14ac:dyDescent="0.25">
      <c r="A11" s="58"/>
      <c r="B11" s="35" t="s">
        <v>8</v>
      </c>
      <c r="C11" s="30">
        <f>SUM(Table2[SCOHR_11])</f>
        <v>0</v>
      </c>
    </row>
    <row r="12" spans="1:3" x14ac:dyDescent="0.25">
      <c r="A12" s="58"/>
      <c r="B12" s="35" t="s">
        <v>7</v>
      </c>
      <c r="C12" s="30">
        <f>SUM(Table2[SCOHR_13])</f>
        <v>0</v>
      </c>
    </row>
    <row r="13" spans="1:3" x14ac:dyDescent="0.25">
      <c r="A13" s="58"/>
      <c r="B13" s="36" t="s">
        <v>9</v>
      </c>
      <c r="C13" s="30">
        <f>SUM(Table2[SCOHR_14])</f>
        <v>0</v>
      </c>
    </row>
    <row r="14" spans="1:3" ht="31.5" customHeight="1" x14ac:dyDescent="0.25">
      <c r="A14" s="58"/>
      <c r="B14" s="36" t="s">
        <v>10</v>
      </c>
      <c r="C14" s="30">
        <f>SUM(Table2[SCOHR_15])</f>
        <v>0</v>
      </c>
    </row>
    <row r="15" spans="1:3" ht="30" x14ac:dyDescent="0.25">
      <c r="A15" s="59" t="s">
        <v>152</v>
      </c>
      <c r="B15" s="33" t="s">
        <v>11</v>
      </c>
      <c r="C15" s="30">
        <f>SUM(Table2[SCOHR_3])</f>
        <v>0</v>
      </c>
    </row>
    <row r="16" spans="1:3" x14ac:dyDescent="0.25">
      <c r="A16" s="59"/>
      <c r="B16" s="34" t="s">
        <v>12</v>
      </c>
      <c r="C16" s="30">
        <f>SUM(Table2[SCOHR_4])</f>
        <v>0</v>
      </c>
    </row>
    <row r="17" spans="1:3" ht="27" customHeight="1" x14ac:dyDescent="0.25">
      <c r="A17" s="59"/>
      <c r="B17" s="34" t="s">
        <v>155</v>
      </c>
      <c r="C17" s="30">
        <f>SUM(Table2[SCOHR_5])</f>
        <v>0</v>
      </c>
    </row>
    <row r="18" spans="1:3" ht="27" customHeight="1" x14ac:dyDescent="0.25">
      <c r="A18" s="59"/>
      <c r="B18" s="34" t="s">
        <v>156</v>
      </c>
      <c r="C18" s="30">
        <f>SUM(Table2[SCOHR_6])</f>
        <v>0</v>
      </c>
    </row>
    <row r="19" spans="1:3" ht="30" x14ac:dyDescent="0.25">
      <c r="A19" s="59"/>
      <c r="B19" s="33" t="s">
        <v>13</v>
      </c>
      <c r="C19" s="30">
        <f>SUM(Table2[SCOHR_7])</f>
        <v>0</v>
      </c>
    </row>
    <row r="20" spans="1:3" ht="45.75" customHeight="1" x14ac:dyDescent="0.25">
      <c r="A20" s="59"/>
      <c r="B20" s="34" t="s">
        <v>14</v>
      </c>
      <c r="C20" s="30">
        <f>SUM(Table2[SCOHR_8])</f>
        <v>0</v>
      </c>
    </row>
    <row r="21" spans="1:3" ht="43.5" customHeight="1" x14ac:dyDescent="0.25">
      <c r="A21" s="61" t="s">
        <v>157</v>
      </c>
      <c r="B21" s="37" t="s">
        <v>34</v>
      </c>
      <c r="C21" s="30">
        <f>SUM(Table2[SCOHR_16])</f>
        <v>0</v>
      </c>
    </row>
    <row r="22" spans="1:3" x14ac:dyDescent="0.25">
      <c r="A22" s="62"/>
      <c r="B22" s="37" t="s">
        <v>35</v>
      </c>
      <c r="C22" s="30">
        <f>SUM(Table2[SCOHR_17])</f>
        <v>0</v>
      </c>
    </row>
    <row r="23" spans="1:3" x14ac:dyDescent="0.25">
      <c r="A23" s="62"/>
      <c r="B23" s="37" t="s">
        <v>36</v>
      </c>
      <c r="C23" s="30">
        <f>SUM(Table2[SCOHR_18])</f>
        <v>0</v>
      </c>
    </row>
    <row r="24" spans="1:3" x14ac:dyDescent="0.25">
      <c r="A24" s="62"/>
      <c r="B24" s="37" t="s">
        <v>37</v>
      </c>
      <c r="C24" s="30">
        <f>SUM(Table2[SCOHR_19])</f>
        <v>0</v>
      </c>
    </row>
    <row r="25" spans="1:3" x14ac:dyDescent="0.25">
      <c r="A25" s="63"/>
      <c r="B25" s="37" t="s">
        <v>38</v>
      </c>
      <c r="C25" s="30">
        <f>SUM(Table2[SCOHR_20])</f>
        <v>0</v>
      </c>
    </row>
    <row r="26" spans="1:3" x14ac:dyDescent="0.25">
      <c r="A26" s="39"/>
      <c r="B26" s="38" t="s">
        <v>28</v>
      </c>
      <c r="C26" s="30">
        <f>SUM(Table2[SCOHR_10])</f>
        <v>0</v>
      </c>
    </row>
  </sheetData>
  <mergeCells count="5">
    <mergeCell ref="A2:A9"/>
    <mergeCell ref="A10:A14"/>
    <mergeCell ref="A15:A20"/>
    <mergeCell ref="A1:C1"/>
    <mergeCell ref="A21:A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District Data Entry</vt:lpstr>
      <vt:lpstr>Definitions</vt:lpstr>
      <vt:lpstr>District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Young</dc:creator>
  <cp:lastModifiedBy>Starr, Nancy</cp:lastModifiedBy>
  <cp:lastPrinted>2019-06-28T20:44:01Z</cp:lastPrinted>
  <dcterms:created xsi:type="dcterms:W3CDTF">2019-01-09T21:23:13Z</dcterms:created>
  <dcterms:modified xsi:type="dcterms:W3CDTF">2025-04-17T23:38:30Z</dcterms:modified>
</cp:coreProperties>
</file>